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Volumes/GoogleDrive/My Drive/中醫PGY/R4/部雜/12月學術/"/>
    </mc:Choice>
  </mc:AlternateContent>
  <xr:revisionPtr revIDLastSave="0" documentId="13_ncr:1_{9945C78D-26C1-8249-B7DF-3D02F8E666D3}" xr6:coauthVersionLast="45" xr6:coauthVersionMax="45" xr10:uidLastSave="{00000000-0000-0000-0000-000000000000}"/>
  <bookViews>
    <workbookView xWindow="0" yWindow="460" windowWidth="28800" windowHeight="15940" activeTab="4" xr2:uid="{00000000-000D-0000-FFFF-FFFF00000000}"/>
  </bookViews>
  <sheets>
    <sheet name="學術大表 " sheetId="2" r:id="rId1"/>
    <sheet name="部行政" sheetId="3" r:id="rId2"/>
    <sheet name="部學術" sheetId="4" r:id="rId3"/>
    <sheet name="跨領域" sheetId="5" r:id="rId4"/>
    <sheet name="核心課程" sheetId="6" r:id="rId5"/>
  </sheets>
  <definedNames>
    <definedName name="_xlnm._FilterDatabase" localSheetId="0" hidden="1">'學術大表 '!$A$1:$IR$85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E22" i="2"/>
  <c r="E23" i="2"/>
  <c r="E3" i="2"/>
  <c r="E2" i="2"/>
  <c r="E24" i="2"/>
  <c r="E25" i="2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C16" i="2" l="1"/>
  <c r="C13" i="2"/>
  <c r="D46" i="2"/>
  <c r="C46" i="2"/>
  <c r="D61" i="2"/>
  <c r="C12" i="2"/>
  <c r="C11" i="2"/>
  <c r="D10" i="2"/>
  <c r="C10" i="2"/>
  <c r="D9" i="2"/>
  <c r="C9" i="2"/>
  <c r="D71" i="2" l="1"/>
  <c r="C71" i="2"/>
  <c r="D70" i="2"/>
  <c r="C70" i="2"/>
  <c r="D69" i="2"/>
  <c r="C69" i="2"/>
  <c r="D68" i="2"/>
  <c r="C68" i="2"/>
  <c r="D67" i="2"/>
  <c r="C67" i="2"/>
  <c r="D62" i="2"/>
  <c r="C62" i="2"/>
  <c r="D50" i="2"/>
  <c r="C50" i="2"/>
  <c r="D49" i="2"/>
  <c r="C49" i="2"/>
  <c r="D48" i="2"/>
  <c r="C48" i="2"/>
  <c r="D47" i="2"/>
  <c r="C47" i="2"/>
  <c r="D32" i="2"/>
  <c r="C32" i="2"/>
  <c r="D31" i="2"/>
  <c r="C31" i="2"/>
  <c r="D30" i="2"/>
  <c r="C30" i="2"/>
  <c r="D29" i="2"/>
  <c r="C29" i="2"/>
  <c r="D27" i="2"/>
  <c r="C27" i="2"/>
  <c r="D18" i="2"/>
  <c r="C18" i="2"/>
  <c r="D8" i="2"/>
  <c r="C8" i="2"/>
  <c r="D7" i="2"/>
  <c r="C7" i="2"/>
  <c r="D6" i="2"/>
  <c r="C6" i="2"/>
  <c r="C79" i="2" l="1"/>
  <c r="C77" i="2"/>
  <c r="C76" i="2"/>
  <c r="C75" i="2"/>
  <c r="C74" i="2"/>
  <c r="C73" i="2"/>
  <c r="C72" i="2"/>
  <c r="C64" i="2"/>
  <c r="C63" i="2"/>
  <c r="C57" i="2"/>
  <c r="C56" i="2"/>
  <c r="C55" i="2"/>
  <c r="C54" i="2"/>
  <c r="C53" i="2"/>
  <c r="C52" i="2"/>
  <c r="C51" i="2"/>
  <c r="C41" i="2"/>
  <c r="C38" i="2"/>
  <c r="C37" i="2"/>
  <c r="C36" i="2"/>
  <c r="C35" i="2"/>
  <c r="C34" i="2"/>
  <c r="C33" i="2"/>
  <c r="C21" i="2"/>
  <c r="C15" i="2"/>
  <c r="C14" i="2"/>
  <c r="C2" i="2"/>
  <c r="D78" i="2" l="1"/>
  <c r="D45" i="2"/>
  <c r="D43" i="2"/>
  <c r="D28" i="2"/>
  <c r="D40" i="2"/>
  <c r="D26" i="2"/>
  <c r="D44" i="2"/>
  <c r="D20" i="2"/>
  <c r="C5" i="2" l="1"/>
  <c r="C78" i="2" l="1"/>
  <c r="C43" i="2"/>
  <c r="C40" i="2"/>
  <c r="C26" i="2"/>
  <c r="C20" i="2"/>
  <c r="C25" i="2"/>
  <c r="C23" i="2"/>
  <c r="C17" i="2"/>
</calcChain>
</file>

<file path=xl/sharedStrings.xml><?xml version="1.0" encoding="utf-8"?>
<sst xmlns="http://schemas.openxmlformats.org/spreadsheetml/2006/main" count="858" uniqueCount="228">
  <si>
    <t>Start Date</t>
  </si>
  <si>
    <t>Start Time</t>
  </si>
  <si>
    <t>End Date</t>
  </si>
  <si>
    <t>End Time</t>
  </si>
  <si>
    <t>星期</t>
  </si>
  <si>
    <t>訓練類別</t>
  </si>
  <si>
    <t>訓練細目</t>
  </si>
  <si>
    <t>主辦單位</t>
  </si>
  <si>
    <t>Subject</t>
  </si>
  <si>
    <t>演講者</t>
  </si>
  <si>
    <t>主持人</t>
  </si>
  <si>
    <t>Location</t>
  </si>
  <si>
    <t>需參加人員</t>
  </si>
  <si>
    <t>預估人數</t>
  </si>
  <si>
    <t>一般行政</t>
  </si>
  <si>
    <t>行政會議</t>
  </si>
  <si>
    <t>中醫內兒科行政會議</t>
  </si>
  <si>
    <t>林意旋主任</t>
  </si>
  <si>
    <t>桃園分院八樓中醫會議室</t>
  </si>
  <si>
    <t>V+R</t>
  </si>
  <si>
    <t>專業訓練</t>
  </si>
  <si>
    <t>專業課程</t>
  </si>
  <si>
    <t>桃園分院八樓中醫病房</t>
  </si>
  <si>
    <t>病房Teaching round(上半月)</t>
  </si>
  <si>
    <t>婦科</t>
  </si>
  <si>
    <t>高銘偵醫師</t>
  </si>
  <si>
    <t>台北3F中醫門診區</t>
  </si>
  <si>
    <t>V+I+(R)</t>
  </si>
  <si>
    <t>葉柏巖醫師</t>
  </si>
  <si>
    <t>桃園分院八樓中醫部大會議室</t>
  </si>
  <si>
    <t>陳彥融醫師</t>
  </si>
  <si>
    <t>曾珠堯醫師</t>
  </si>
  <si>
    <t>CR+I</t>
  </si>
  <si>
    <t>部學術</t>
  </si>
  <si>
    <t>R1+R2+桃I</t>
  </si>
  <si>
    <t>陳星諭醫師</t>
  </si>
  <si>
    <t>陳曉暐醫師</t>
  </si>
  <si>
    <t>林口3D中醫診間</t>
  </si>
  <si>
    <t>部行政</t>
  </si>
  <si>
    <t>部務會議</t>
  </si>
  <si>
    <t>陳俊良部長</t>
  </si>
  <si>
    <t>中醫內科學術會議: 病案討論</t>
  </si>
  <si>
    <t>林口復健大樓2樓骨科會議室</t>
  </si>
  <si>
    <t>V+R+I</t>
  </si>
  <si>
    <t>科主任會議</t>
  </si>
  <si>
    <t>各科主任</t>
  </si>
  <si>
    <t>桃園分院八樓中醫部小會議室</t>
  </si>
  <si>
    <t>V+ CR</t>
  </si>
  <si>
    <t>V+R+所有I</t>
  </si>
  <si>
    <t>台北院區跨領域中醫中藥護理聯合討論會</t>
  </si>
  <si>
    <t>台北中醫大樓B1會議室</t>
  </si>
  <si>
    <t>V+R＋台北林口I</t>
  </si>
  <si>
    <t>一般醫學訓練</t>
  </si>
  <si>
    <t>王品涵醫師</t>
  </si>
  <si>
    <t>V+ R + 所有I</t>
  </si>
  <si>
    <t>楊宗憲醫師</t>
  </si>
  <si>
    <t>王孟君醫師</t>
  </si>
  <si>
    <t>李科宏醫師</t>
  </si>
  <si>
    <t>郭順利醫師</t>
  </si>
  <si>
    <t>婦科科務會議+研究進度討論會</t>
  </si>
  <si>
    <t>中醫婦科全體醫師</t>
  </si>
  <si>
    <t>V+CR</t>
  </si>
  <si>
    <t>會診與臨床病例討論</t>
  </si>
  <si>
    <t>黃悅翔醫師</t>
  </si>
  <si>
    <t>許珮毓醫師</t>
  </si>
  <si>
    <t>病房Chart round(上半月)</t>
  </si>
  <si>
    <t>高定一醫師</t>
  </si>
  <si>
    <t>許惠菁醫師</t>
  </si>
  <si>
    <t>蔡馥光醫師</t>
  </si>
  <si>
    <t>許中原醫師</t>
  </si>
  <si>
    <t>兒科實習醫師後測+前後測檢討</t>
  </si>
  <si>
    <t>盧嬿竹醫師</t>
  </si>
  <si>
    <t>林沛穎醫師</t>
  </si>
  <si>
    <t>桃園八樓中醫部小會議室</t>
  </si>
  <si>
    <t>兒科生理病理特色介紹</t>
  </si>
  <si>
    <t>中醫婦科臨床教師會議</t>
  </si>
  <si>
    <t>婦科主治醫師</t>
  </si>
  <si>
    <t>病例報告</t>
  </si>
  <si>
    <t>期刊專題討論</t>
  </si>
  <si>
    <t>病房Chart round(下半月)</t>
  </si>
  <si>
    <t>楊晉瑋醫師</t>
  </si>
  <si>
    <t>中醫兒科學術會議: 病案討論</t>
  </si>
  <si>
    <t>林口院區跨領域中醫中藥護理聯合討論會</t>
  </si>
  <si>
    <t>V+R＋所有I</t>
  </si>
  <si>
    <t>劉耕豪醫師</t>
  </si>
  <si>
    <t>謝逸雯醫師</t>
  </si>
  <si>
    <t>尤紹雯醫師</t>
  </si>
  <si>
    <t>病房Teaching round(下半月)</t>
  </si>
  <si>
    <t>江昆壕醫師</t>
  </si>
  <si>
    <t>林玫君醫師</t>
  </si>
  <si>
    <t>鄭為仁醫師</t>
  </si>
  <si>
    <t>V+R+桃I</t>
  </si>
  <si>
    <t>桃園院區跨領域中醫中藥護理聯合討論會</t>
  </si>
  <si>
    <t>病房住院醫師</t>
  </si>
  <si>
    <t>許珮毓副主任</t>
  </si>
  <si>
    <t>中西醫內兒科會診病例討論</t>
  </si>
  <si>
    <t>中醫內兒科實習住院醫師回饋會議</t>
  </si>
  <si>
    <t>臨床教師會議</t>
  </si>
  <si>
    <t>桃園分院B2F簡報室</t>
  </si>
  <si>
    <t>核心課程：落枕</t>
  </si>
  <si>
    <t xml:space="preserve"> 蔡馥光醫師</t>
  </si>
  <si>
    <t>OSCE 會議</t>
  </si>
  <si>
    <t>CR</t>
  </si>
  <si>
    <t>中西藥交互作用的實證醫學觀點</t>
  </si>
  <si>
    <t>醫事法規</t>
  </si>
  <si>
    <t>一般醫學訓練暨教育能力提升課程：醫事法規</t>
  </si>
  <si>
    <t>立偉藥師</t>
  </si>
  <si>
    <t>實證醫學</t>
  </si>
  <si>
    <t>核心課程：小兒生理病理特色之臨床印證</t>
  </si>
  <si>
    <t>中醫專題演講：發燒</t>
  </si>
  <si>
    <t>郭忠禎醫師</t>
  </si>
  <si>
    <t>林口長庚復健大樓2F骨科討論室</t>
  </si>
  <si>
    <t>洪詩雯醫師</t>
  </si>
  <si>
    <t>中醫牙醫跨領域聯合討論會</t>
  </si>
  <si>
    <t>台塑大樓第二會議室（後棟五樓）</t>
  </si>
  <si>
    <t>中西醫聯合腎病討論會</t>
  </si>
  <si>
    <t>專業訓練</t>
    <phoneticPr fontId="4" type="noConversion"/>
  </si>
  <si>
    <t>專業課程</t>
    <phoneticPr fontId="4" type="noConversion"/>
  </si>
  <si>
    <t>內兒科</t>
    <phoneticPr fontId="4" type="noConversion"/>
  </si>
  <si>
    <t>V+R</t>
    <phoneticPr fontId="4" type="noConversion"/>
  </si>
  <si>
    <t>一般行政</t>
    <phoneticPr fontId="4" type="noConversion"/>
  </si>
  <si>
    <t>行政會議</t>
    <phoneticPr fontId="4" type="noConversion"/>
  </si>
  <si>
    <t>病房R+病房I</t>
    <phoneticPr fontId="4" type="noConversion"/>
  </si>
  <si>
    <t>V+R+I</t>
    <phoneticPr fontId="4" type="noConversion"/>
  </si>
  <si>
    <t>兒科I</t>
    <phoneticPr fontId="4" type="noConversion"/>
  </si>
  <si>
    <t>陳俊良醫師</t>
  </si>
  <si>
    <t>專業訓練</t>
    <phoneticPr fontId="3" type="noConversion"/>
  </si>
  <si>
    <t>專業課程</t>
    <phoneticPr fontId="3" type="noConversion"/>
  </si>
  <si>
    <t>針傷科</t>
    <phoneticPr fontId="3" type="noConversion"/>
  </si>
  <si>
    <t>Chart round</t>
    <phoneticPr fontId="3" type="noConversion"/>
  </si>
  <si>
    <t>沈于婷醫師</t>
    <phoneticPr fontId="5" type="noConversion"/>
  </si>
  <si>
    <t>桃園分院八樓中醫病房</t>
    <phoneticPr fontId="3" type="noConversion"/>
  </si>
  <si>
    <t>病房R+I</t>
    <phoneticPr fontId="3" type="noConversion"/>
  </si>
  <si>
    <t>行政會議</t>
    <phoneticPr fontId="3" type="noConversion"/>
  </si>
  <si>
    <t>李科宏主任</t>
    <phoneticPr fontId="3" type="noConversion"/>
  </si>
  <si>
    <t>桃園分院八樓中醫部大會議室</t>
    <phoneticPr fontId="3" type="noConversion"/>
  </si>
  <si>
    <t>V+R</t>
    <phoneticPr fontId="3" type="noConversion"/>
  </si>
  <si>
    <t>針傷科臨床教師會議</t>
    <phoneticPr fontId="3" type="noConversion"/>
  </si>
  <si>
    <t>針傷科主治醫師</t>
    <phoneticPr fontId="3" type="noConversion"/>
  </si>
  <si>
    <t>陳彥融醫師</t>
    <phoneticPr fontId="3" type="noConversion"/>
  </si>
  <si>
    <t>針傷科-骨傷組</t>
    <phoneticPr fontId="3" type="noConversion"/>
  </si>
  <si>
    <t>傷科手法教學與前後測(intern第3組&amp;第22組)</t>
    <phoneticPr fontId="5" type="noConversion"/>
  </si>
  <si>
    <t>曾珠堯醫師</t>
    <phoneticPr fontId="3" type="noConversion"/>
  </si>
  <si>
    <t>桃園分院八樓中醫病房討論室</t>
    <phoneticPr fontId="3" type="noConversion"/>
  </si>
  <si>
    <t>骨傷I</t>
    <phoneticPr fontId="3" type="noConversion"/>
  </si>
  <si>
    <t>針傷科-針灸組</t>
    <phoneticPr fontId="3" type="noConversion"/>
  </si>
  <si>
    <t>住院醫師教學-針包製作與後測(intern第6&amp;7組)</t>
    <phoneticPr fontId="3" type="noConversion"/>
  </si>
  <si>
    <t>張適安醫師</t>
    <phoneticPr fontId="5" type="noConversion"/>
  </si>
  <si>
    <t>針灸I</t>
    <phoneticPr fontId="3" type="noConversion"/>
  </si>
  <si>
    <t>主治醫師教學-傷科手法介紹</t>
    <phoneticPr fontId="3" type="noConversion"/>
  </si>
  <si>
    <t>林口復健大樓6樓中醫診區</t>
    <phoneticPr fontId="3" type="noConversion"/>
  </si>
  <si>
    <t>教學診I+R</t>
    <phoneticPr fontId="3" type="noConversion"/>
  </si>
  <si>
    <t>病例或專題報告</t>
    <phoneticPr fontId="3" type="noConversion"/>
  </si>
  <si>
    <t>吳翊寧醫師</t>
  </si>
  <si>
    <t>針傷全體</t>
    <phoneticPr fontId="3" type="noConversion"/>
  </si>
  <si>
    <t>秦嗣恩醫師</t>
  </si>
  <si>
    <t>鄭曙誼醫師</t>
  </si>
  <si>
    <t>許昕喬醫師</t>
  </si>
  <si>
    <t>江偉廷醫師</t>
  </si>
  <si>
    <t>Teaching Round(主治醫師教學)</t>
    <phoneticPr fontId="3" type="noConversion"/>
  </si>
  <si>
    <t>針傷I+病房RI</t>
    <phoneticPr fontId="3" type="noConversion"/>
  </si>
  <si>
    <t>林青樺醫師</t>
  </si>
  <si>
    <t>黃冠齊醫師</t>
  </si>
  <si>
    <t>林顥軒醫師</t>
  </si>
  <si>
    <t>邱鈺棠醫師</t>
  </si>
  <si>
    <t>會診病例或專題報告</t>
    <phoneticPr fontId="3" type="noConversion"/>
  </si>
  <si>
    <t>林峻頡醫師</t>
  </si>
  <si>
    <t>傷科手法教學與前後測(intern第4組&amp;第1組)</t>
    <phoneticPr fontId="5" type="noConversion"/>
  </si>
  <si>
    <t>林口復健大樓5樓復健科討論室</t>
    <phoneticPr fontId="3" type="noConversion"/>
  </si>
  <si>
    <t>住院醫師教學-針灸基本手法介紹與後測</t>
  </si>
  <si>
    <t>王毓翔醫師</t>
    <phoneticPr fontId="5" type="noConversion"/>
  </si>
  <si>
    <t>陳玉甄醫師</t>
  </si>
  <si>
    <t>謝雯麒醫師</t>
  </si>
  <si>
    <t>陳品儒醫師</t>
  </si>
  <si>
    <t>陳婉柔醫師</t>
  </si>
  <si>
    <t>蔡承儒醫師</t>
  </si>
  <si>
    <t>總醫師教學(1) - 婦科四診及身體診察 (第9組)</t>
    <phoneticPr fontId="0" type="noConversion"/>
  </si>
  <si>
    <t>許聿榕醫師</t>
    <phoneticPr fontId="0" type="noConversion"/>
  </si>
  <si>
    <t>桃園長庚中醫部小會議室</t>
    <phoneticPr fontId="0" type="noConversion"/>
  </si>
  <si>
    <t>總醫師教學(2) - 育齡婦女基礎體溫測量判讀及治療 (第9組)</t>
    <phoneticPr fontId="0" type="noConversion"/>
  </si>
  <si>
    <t>總醫師教學(3)-產後調理會診須知(R參加)</t>
    <phoneticPr fontId="0" type="noConversion"/>
  </si>
  <si>
    <t>CR+R</t>
    <phoneticPr fontId="0" type="noConversion"/>
  </si>
  <si>
    <t>VS Lec II：子宮內膜異位症(第8、9組)</t>
    <phoneticPr fontId="0" type="noConversion"/>
  </si>
  <si>
    <t>VS Lec I：妊娠病及產後調理(第8、9組)</t>
    <phoneticPr fontId="0" type="noConversion"/>
  </si>
  <si>
    <t>VS Lec V：不孕症(第8、9組)</t>
    <phoneticPr fontId="0" type="noConversion"/>
  </si>
  <si>
    <t>簡佳昕/曾亮維/柯君頤</t>
    <phoneticPr fontId="0" type="noConversion"/>
  </si>
  <si>
    <t>林玫君醫師</t>
    <phoneticPr fontId="0" type="noConversion"/>
  </si>
  <si>
    <t>Intern Test (後測)-(第8組)</t>
    <phoneticPr fontId="0" type="noConversion"/>
  </si>
  <si>
    <t>總醫師教學(1) - 婦科四診及身體診察 (第10組)</t>
    <phoneticPr fontId="0" type="noConversion"/>
  </si>
  <si>
    <t>林口長庚3G精神科討論室</t>
    <phoneticPr fontId="0" type="noConversion"/>
  </si>
  <si>
    <t>總醫師教學(2) - 育齡婦女基礎體溫測量判讀及治療 (第10組)</t>
    <phoneticPr fontId="0" type="noConversion"/>
  </si>
  <si>
    <t>呂怡瑾/郭彥伶/張文瑄</t>
    <phoneticPr fontId="0" type="noConversion"/>
  </si>
  <si>
    <t>鄭為仁醫師</t>
    <phoneticPr fontId="0" type="noConversion"/>
  </si>
  <si>
    <t>VS Lec IV：更年期症候群(第9、10組)</t>
    <phoneticPr fontId="0" type="noConversion"/>
  </si>
  <si>
    <t>桃園長庚B1婦科診間</t>
    <phoneticPr fontId="0" type="noConversion"/>
  </si>
  <si>
    <t>V+I+(R)</t>
    <phoneticPr fontId="0" type="noConversion"/>
  </si>
  <si>
    <t>VS Lec III：多囊性卵巢綜合症 &amp; 高泌乳血症(第9、10組)</t>
    <phoneticPr fontId="0" type="noConversion"/>
  </si>
  <si>
    <t>柯皓庭/呂易芩/郭庭宇</t>
    <phoneticPr fontId="0" type="noConversion"/>
  </si>
  <si>
    <t>Intern Test (後測)-(第9組)</t>
    <phoneticPr fontId="0" type="noConversion"/>
  </si>
  <si>
    <t>病房Orientation</t>
  </si>
  <si>
    <t>病房總醫師(翁逸翔醫師)</t>
  </si>
  <si>
    <t>張育宸/湯詠舜//洪詩雯</t>
  </si>
  <si>
    <t>楊元瀚/戴瑋儂/黃聖涵/鄭雅勻/林瓏/陳盈心//羅佳筠/劉永晴</t>
  </si>
  <si>
    <t>乃暐璇/李季臻//馬維玉</t>
  </si>
  <si>
    <t>馬維玉/李沛穎</t>
  </si>
  <si>
    <t>專業訓練</t>
    <phoneticPr fontId="6" type="noConversion"/>
  </si>
  <si>
    <t>專業課程</t>
    <phoneticPr fontId="6" type="noConversion"/>
  </si>
  <si>
    <t>內兒科</t>
    <phoneticPr fontId="6" type="noConversion"/>
  </si>
  <si>
    <t>V+R</t>
    <phoneticPr fontId="6" type="noConversion"/>
  </si>
  <si>
    <t>一般行政</t>
    <phoneticPr fontId="6" type="noConversion"/>
  </si>
  <si>
    <t>行政會議</t>
    <phoneticPr fontId="6" type="noConversion"/>
  </si>
  <si>
    <t>桃園長庚中醫部小會議室</t>
    <phoneticPr fontId="10" type="noConversion"/>
  </si>
  <si>
    <t>針傷科</t>
    <phoneticPr fontId="4" type="noConversion"/>
  </si>
  <si>
    <t>針傷科務會議</t>
    <phoneticPr fontId="4" type="noConversion"/>
  </si>
  <si>
    <t>針傷科全體醫師</t>
    <phoneticPr fontId="4" type="noConversion"/>
  </si>
  <si>
    <t>李科宏主任</t>
    <phoneticPr fontId="4" type="noConversion"/>
  </si>
  <si>
    <t>桃園分院八樓中醫部大會議室</t>
    <phoneticPr fontId="4" type="noConversion"/>
  </si>
  <si>
    <t>會診業務與會診病例討論</t>
    <phoneticPr fontId="4" type="noConversion"/>
  </si>
  <si>
    <t>製表：12月學術CR  郭純伶 GSM:35727</t>
  </si>
  <si>
    <t xml:space="preserve">核心課程：腳踝扭傷和網球肘 </t>
  </si>
  <si>
    <t>兒童大樓J棟B2洗腎討論室</t>
  </si>
  <si>
    <t>一般行政</t>
    <phoneticPr fontId="5" type="noConversion"/>
  </si>
  <si>
    <t>行政會議</t>
    <phoneticPr fontId="5" type="noConversion"/>
  </si>
  <si>
    <t>內兒科</t>
    <phoneticPr fontId="5" type="noConversion"/>
  </si>
  <si>
    <t>中醫內兒科臨床教師會議</t>
  </si>
  <si>
    <t>內兒科主治醫師</t>
  </si>
  <si>
    <t>病房R+病房I</t>
    <phoneticPr fontId="5" type="noConversion"/>
  </si>
  <si>
    <t>吳健瑋醫師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</si>
</sst>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yyyy/mm/dd"/>
    <numFmt numFmtId="165" formatCode="h:mm;@"/>
    <numFmt numFmtId="166" formatCode="[$-404]aaaa;@"/>
    <numFmt numFmtId="167" formatCode="0_);[Red]\(0\)"/>
    <numFmt numFmtId="168" formatCode="[$-404]e&quot;年&quot;m&quot;月&quot;d&quot;日&quot;;@"/>
    <numFmt numFmtId="169" formatCode="m/d/yy;@"/>
    <numFmt numFmtId="170" formatCode="mm/dd/yy;@"/>
  </numFmts>
  <fonts count="17">
    <font>
      <sz val="12"/>
      <color indexed="8"/>
      <name val="新細明體"/>
    </font>
    <font>
      <sz val="12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11"/>
      <color indexed="8"/>
      <name val="Calibri"/>
      <family val="2"/>
    </font>
    <font>
      <sz val="10"/>
      <color indexed="8"/>
      <name val="微軟正黑體"/>
      <family val="2"/>
      <charset val="136"/>
    </font>
    <font>
      <b/>
      <sz val="10"/>
      <color indexed="8"/>
      <name val="微軟正黑體"/>
      <family val="2"/>
      <charset val="136"/>
    </font>
    <font>
      <sz val="11"/>
      <color indexed="8"/>
      <name val="Calibri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Helvetica Neue"/>
      <family val="2"/>
      <scheme val="minor"/>
    </font>
    <font>
      <sz val="12"/>
      <color indexed="8"/>
      <name val="新細明體"/>
      <family val="1"/>
      <charset val="136"/>
    </font>
    <font>
      <sz val="12"/>
      <color rgb="FF000000"/>
      <name val="Calibri"/>
      <family val="2"/>
    </font>
    <font>
      <sz val="12"/>
      <color rgb="FF000000"/>
      <name val="新細明體"/>
      <family val="1"/>
      <charset val="136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theme="4" tint="0.39997558519241921"/>
        <bgColor rgb="FF00B0F0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 applyNumberFormat="0" applyFill="0" applyBorder="0" applyProtection="0">
      <alignment vertical="center"/>
    </xf>
    <xf numFmtId="0" fontId="7" fillId="0" borderId="3">
      <alignment vertical="center"/>
    </xf>
    <xf numFmtId="0" fontId="8" fillId="0" borderId="3"/>
    <xf numFmtId="0" fontId="8" fillId="0" borderId="3"/>
  </cellStyleXfs>
  <cellXfs count="208">
    <xf numFmtId="0" fontId="0" fillId="0" borderId="0" xfId="0" applyFont="1" applyAlignment="1">
      <alignment vertical="center"/>
    </xf>
    <xf numFmtId="49" fontId="3" fillId="2" borderId="2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4" fontId="9" fillId="5" borderId="2" xfId="0" applyNumberFormat="1" applyFont="1" applyFill="1" applyBorder="1" applyAlignment="1">
      <alignment horizontal="center"/>
    </xf>
    <xf numFmtId="165" fontId="9" fillId="5" borderId="2" xfId="0" applyNumberFormat="1" applyFont="1" applyFill="1" applyBorder="1" applyAlignment="1">
      <alignment horizontal="center"/>
    </xf>
    <xf numFmtId="166" fontId="9" fillId="5" borderId="2" xfId="0" applyNumberFormat="1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/>
    </xf>
    <xf numFmtId="0" fontId="9" fillId="5" borderId="2" xfId="0" applyNumberFormat="1" applyFont="1" applyFill="1" applyBorder="1" applyAlignment="1">
      <alignment horizontal="center"/>
    </xf>
    <xf numFmtId="14" fontId="9" fillId="5" borderId="4" xfId="0" applyNumberFormat="1" applyFont="1" applyFill="1" applyBorder="1" applyAlignment="1">
      <alignment horizontal="center"/>
    </xf>
    <xf numFmtId="165" fontId="9" fillId="5" borderId="4" xfId="0" applyNumberFormat="1" applyFont="1" applyFill="1" applyBorder="1" applyAlignment="1">
      <alignment horizontal="center"/>
    </xf>
    <xf numFmtId="166" fontId="9" fillId="5" borderId="4" xfId="0" applyNumberFormat="1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center"/>
    </xf>
    <xf numFmtId="0" fontId="9" fillId="5" borderId="4" xfId="0" applyNumberFormat="1" applyFont="1" applyFill="1" applyBorder="1" applyAlignment="1">
      <alignment horizontal="center"/>
    </xf>
    <xf numFmtId="169" fontId="9" fillId="5" borderId="4" xfId="0" applyNumberFormat="1" applyFont="1" applyFill="1" applyBorder="1" applyAlignment="1">
      <alignment horizontal="center"/>
    </xf>
    <xf numFmtId="49" fontId="11" fillId="9" borderId="5" xfId="0" applyNumberFormat="1" applyFont="1" applyFill="1" applyBorder="1" applyAlignment="1">
      <alignment horizontal="center" vertical="center"/>
    </xf>
    <xf numFmtId="49" fontId="11" fillId="9" borderId="11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165" fontId="2" fillId="3" borderId="5" xfId="0" applyNumberFormat="1" applyFont="1" applyFill="1" applyBorder="1" applyAlignment="1">
      <alignment horizontal="center"/>
    </xf>
    <xf numFmtId="166" fontId="2" fillId="3" borderId="5" xfId="2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 wrapText="1"/>
    </xf>
    <xf numFmtId="0" fontId="2" fillId="3" borderId="5" xfId="0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wrapText="1"/>
    </xf>
    <xf numFmtId="0" fontId="2" fillId="3" borderId="4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170" fontId="2" fillId="3" borderId="5" xfId="0" applyNumberFormat="1" applyFont="1" applyFill="1" applyBorder="1" applyAlignment="1">
      <alignment horizontal="center"/>
    </xf>
    <xf numFmtId="170" fontId="2" fillId="3" borderId="4" xfId="0" applyNumberFormat="1" applyFont="1" applyFill="1" applyBorder="1" applyAlignment="1">
      <alignment horizontal="center"/>
    </xf>
    <xf numFmtId="170" fontId="2" fillId="3" borderId="2" xfId="0" applyNumberFormat="1" applyFont="1" applyFill="1" applyBorder="1" applyAlignment="1">
      <alignment horizontal="center"/>
    </xf>
    <xf numFmtId="170" fontId="13" fillId="2" borderId="1" xfId="0" applyNumberFormat="1" applyFont="1" applyFill="1" applyBorder="1" applyAlignment="1">
      <alignment horizontal="center"/>
    </xf>
    <xf numFmtId="165" fontId="13" fillId="2" borderId="2" xfId="0" applyNumberFormat="1" applyFont="1" applyFill="1" applyBorder="1" applyAlignment="1">
      <alignment horizontal="center"/>
    </xf>
    <xf numFmtId="170" fontId="13" fillId="2" borderId="2" xfId="0" applyNumberFormat="1" applyFont="1" applyFill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0" fontId="13" fillId="0" borderId="5" xfId="0" applyNumberFormat="1" applyFont="1" applyFill="1" applyBorder="1" applyAlignment="1">
      <alignment horizontal="center"/>
    </xf>
    <xf numFmtId="165" fontId="13" fillId="0" borderId="5" xfId="0" applyNumberFormat="1" applyFont="1" applyFill="1" applyBorder="1" applyAlignment="1">
      <alignment horizontal="center"/>
    </xf>
    <xf numFmtId="170" fontId="13" fillId="0" borderId="5" xfId="2" applyNumberFormat="1" applyFont="1" applyBorder="1" applyAlignment="1">
      <alignment horizontal="center"/>
    </xf>
    <xf numFmtId="166" fontId="13" fillId="0" borderId="5" xfId="2" applyNumberFormat="1" applyFont="1" applyBorder="1" applyAlignment="1">
      <alignment horizontal="center"/>
    </xf>
    <xf numFmtId="168" fontId="13" fillId="0" borderId="5" xfId="0" applyNumberFormat="1" applyFont="1" applyFill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13" fillId="0" borderId="5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3" applyFont="1" applyBorder="1" applyAlignment="1">
      <alignment horizontal="center" shrinkToFit="1"/>
    </xf>
    <xf numFmtId="170" fontId="13" fillId="0" borderId="5" xfId="0" applyNumberFormat="1" applyFont="1" applyFill="1" applyBorder="1" applyAlignment="1">
      <alignment horizontal="center" wrapText="1"/>
    </xf>
    <xf numFmtId="20" fontId="13" fillId="4" borderId="5" xfId="0" applyNumberFormat="1" applyFont="1" applyFill="1" applyBorder="1" applyAlignment="1">
      <alignment horizontal="center" wrapText="1"/>
    </xf>
    <xf numFmtId="164" fontId="13" fillId="0" borderId="5" xfId="1" applyNumberFormat="1" applyFont="1" applyBorder="1" applyAlignment="1">
      <alignment horizontal="center"/>
    </xf>
    <xf numFmtId="0" fontId="13" fillId="4" borderId="5" xfId="0" applyFont="1" applyFill="1" applyBorder="1" applyAlignment="1">
      <alignment horizontal="center" wrapText="1"/>
    </xf>
    <xf numFmtId="167" fontId="13" fillId="0" borderId="5" xfId="1" applyNumberFormat="1" applyFont="1" applyBorder="1" applyAlignment="1">
      <alignment horizontal="center"/>
    </xf>
    <xf numFmtId="170" fontId="13" fillId="5" borderId="5" xfId="0" applyNumberFormat="1" applyFont="1" applyFill="1" applyBorder="1" applyAlignment="1">
      <alignment horizontal="center" vertical="center" wrapText="1"/>
    </xf>
    <xf numFmtId="20" fontId="13" fillId="5" borderId="5" xfId="0" applyNumberFormat="1" applyFont="1" applyFill="1" applyBorder="1" applyAlignment="1">
      <alignment horizontal="center" vertical="center" wrapText="1"/>
    </xf>
    <xf numFmtId="166" fontId="13" fillId="5" borderId="5" xfId="2" applyNumberFormat="1" applyFont="1" applyFill="1" applyBorder="1" applyAlignment="1">
      <alignment horizontal="center"/>
    </xf>
    <xf numFmtId="164" fontId="13" fillId="5" borderId="5" xfId="1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 wrapText="1"/>
    </xf>
    <xf numFmtId="167" fontId="13" fillId="5" borderId="5" xfId="1" applyNumberFormat="1" applyFont="1" applyFill="1" applyBorder="1" applyAlignment="1">
      <alignment horizontal="center" vertical="center"/>
    </xf>
    <xf numFmtId="170" fontId="13" fillId="3" borderId="5" xfId="0" applyNumberFormat="1" applyFont="1" applyFill="1" applyBorder="1" applyAlignment="1">
      <alignment horizontal="center"/>
    </xf>
    <xf numFmtId="165" fontId="13" fillId="3" borderId="5" xfId="0" applyNumberFormat="1" applyFont="1" applyFill="1" applyBorder="1" applyAlignment="1">
      <alignment horizontal="center"/>
    </xf>
    <xf numFmtId="166" fontId="13" fillId="3" borderId="5" xfId="2" applyNumberFormat="1" applyFont="1" applyFill="1" applyBorder="1" applyAlignment="1">
      <alignment horizontal="center"/>
    </xf>
    <xf numFmtId="49" fontId="13" fillId="3" borderId="5" xfId="0" applyNumberFormat="1" applyFont="1" applyFill="1" applyBorder="1" applyAlignment="1">
      <alignment horizontal="center"/>
    </xf>
    <xf numFmtId="49" fontId="13" fillId="3" borderId="5" xfId="0" applyNumberFormat="1" applyFont="1" applyFill="1" applyBorder="1" applyAlignment="1">
      <alignment horizontal="center" wrapText="1"/>
    </xf>
    <xf numFmtId="0" fontId="13" fillId="3" borderId="5" xfId="0" applyNumberFormat="1" applyFont="1" applyFill="1" applyBorder="1" applyAlignment="1">
      <alignment horizontal="center"/>
    </xf>
    <xf numFmtId="170" fontId="13" fillId="0" borderId="5" xfId="0" applyNumberFormat="1" applyFont="1" applyBorder="1" applyAlignment="1">
      <alignment horizontal="center" wrapText="1"/>
    </xf>
    <xf numFmtId="20" fontId="13" fillId="0" borderId="5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horizontal="center" shrinkToFit="1"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70" fontId="13" fillId="8" borderId="5" xfId="0" applyNumberFormat="1" applyFont="1" applyFill="1" applyBorder="1" applyAlignment="1">
      <alignment horizontal="center" vertical="center"/>
    </xf>
    <xf numFmtId="20" fontId="13" fillId="8" borderId="5" xfId="0" applyNumberFormat="1" applyFont="1" applyFill="1" applyBorder="1" applyAlignment="1">
      <alignment horizontal="center" vertical="center"/>
    </xf>
    <xf numFmtId="14" fontId="13" fillId="8" borderId="5" xfId="0" applyNumberFormat="1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170" fontId="13" fillId="8" borderId="4" xfId="0" applyNumberFormat="1" applyFont="1" applyFill="1" applyBorder="1" applyAlignment="1">
      <alignment horizontal="center" vertical="center"/>
    </xf>
    <xf numFmtId="20" fontId="13" fillId="8" borderId="4" xfId="0" applyNumberFormat="1" applyFont="1" applyFill="1" applyBorder="1" applyAlignment="1">
      <alignment horizontal="center" vertical="center"/>
    </xf>
    <xf numFmtId="14" fontId="13" fillId="8" borderId="4" xfId="0" applyNumberFormat="1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170" fontId="13" fillId="5" borderId="4" xfId="0" applyNumberFormat="1" applyFont="1" applyFill="1" applyBorder="1" applyAlignment="1">
      <alignment horizontal="center" vertical="center"/>
    </xf>
    <xf numFmtId="165" fontId="13" fillId="5" borderId="4" xfId="0" applyNumberFormat="1" applyFont="1" applyFill="1" applyBorder="1" applyAlignment="1">
      <alignment horizontal="center" vertical="center"/>
    </xf>
    <xf numFmtId="165" fontId="13" fillId="5" borderId="4" xfId="2" applyNumberFormat="1" applyFont="1" applyFill="1" applyBorder="1" applyAlignment="1">
      <alignment horizontal="center" vertical="center"/>
    </xf>
    <xf numFmtId="168" fontId="13" fillId="5" borderId="4" xfId="0" applyNumberFormat="1" applyFont="1" applyFill="1" applyBorder="1" applyAlignment="1">
      <alignment horizontal="center" vertical="center"/>
    </xf>
    <xf numFmtId="0" fontId="13" fillId="5" borderId="4" xfId="2" applyFont="1" applyFill="1" applyBorder="1" applyAlignment="1">
      <alignment horizontal="center" vertical="center"/>
    </xf>
    <xf numFmtId="0" fontId="13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168" fontId="13" fillId="5" borderId="4" xfId="0" applyNumberFormat="1" applyFont="1" applyFill="1" applyBorder="1" applyAlignment="1">
      <alignment horizontal="center" vertical="center" shrinkToFit="1"/>
    </xf>
    <xf numFmtId="170" fontId="14" fillId="6" borderId="4" xfId="0" applyNumberFormat="1" applyFont="1" applyFill="1" applyBorder="1" applyAlignment="1">
      <alignment horizontal="center"/>
    </xf>
    <xf numFmtId="165" fontId="14" fillId="6" borderId="4" xfId="0" applyNumberFormat="1" applyFont="1" applyFill="1" applyBorder="1" applyAlignment="1">
      <alignment horizontal="center"/>
    </xf>
    <xf numFmtId="165" fontId="14" fillId="6" borderId="4" xfId="2" applyNumberFormat="1" applyFont="1" applyFill="1" applyBorder="1" applyAlignment="1">
      <alignment horizontal="center"/>
    </xf>
    <xf numFmtId="166" fontId="13" fillId="6" borderId="5" xfId="2" applyNumberFormat="1" applyFont="1" applyFill="1" applyBorder="1" applyAlignment="1">
      <alignment horizontal="center"/>
    </xf>
    <xf numFmtId="168" fontId="14" fillId="6" borderId="4" xfId="0" applyNumberFormat="1" applyFont="1" applyFill="1" applyBorder="1" applyAlignment="1">
      <alignment horizontal="center"/>
    </xf>
    <xf numFmtId="168" fontId="14" fillId="6" borderId="4" xfId="0" applyNumberFormat="1" applyFont="1" applyFill="1" applyBorder="1" applyAlignment="1">
      <alignment horizontal="center" shrinkToFit="1"/>
    </xf>
    <xf numFmtId="0" fontId="14" fillId="6" borderId="4" xfId="0" applyFont="1" applyFill="1" applyBorder="1" applyAlignment="1">
      <alignment horizontal="center"/>
    </xf>
    <xf numFmtId="0" fontId="14" fillId="6" borderId="4" xfId="0" applyNumberFormat="1" applyFont="1" applyFill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3" fillId="0" borderId="5" xfId="2" applyNumberFormat="1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70" fontId="13" fillId="0" borderId="2" xfId="0" applyNumberFormat="1" applyFont="1" applyFill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70" fontId="13" fillId="0" borderId="2" xfId="2" applyNumberFormat="1" applyFont="1" applyBorder="1" applyAlignment="1">
      <alignment horizontal="center"/>
    </xf>
    <xf numFmtId="165" fontId="13" fillId="0" borderId="2" xfId="2" applyNumberFormat="1" applyFont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 shrinkToFit="1"/>
    </xf>
    <xf numFmtId="0" fontId="13" fillId="0" borderId="2" xfId="0" applyNumberFormat="1" applyFont="1" applyFill="1" applyBorder="1" applyAlignment="1">
      <alignment horizontal="center"/>
    </xf>
    <xf numFmtId="170" fontId="15" fillId="5" borderId="2" xfId="0" applyNumberFormat="1" applyFont="1" applyFill="1" applyBorder="1" applyAlignment="1">
      <alignment horizontal="center"/>
    </xf>
    <xf numFmtId="165" fontId="15" fillId="5" borderId="2" xfId="0" applyNumberFormat="1" applyFont="1" applyFill="1" applyBorder="1" applyAlignment="1">
      <alignment horizontal="center"/>
    </xf>
    <xf numFmtId="49" fontId="15" fillId="5" borderId="2" xfId="0" applyNumberFormat="1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3" fillId="3" borderId="6" xfId="0" applyNumberFormat="1" applyFont="1" applyFill="1" applyBorder="1" applyAlignment="1">
      <alignment horizontal="center"/>
    </xf>
    <xf numFmtId="20" fontId="13" fillId="0" borderId="5" xfId="0" applyNumberFormat="1" applyFont="1" applyFill="1" applyBorder="1" applyAlignment="1">
      <alignment horizontal="center" wrapText="1"/>
    </xf>
    <xf numFmtId="164" fontId="13" fillId="0" borderId="4" xfId="1" applyNumberFormat="1" applyFont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67" fontId="13" fillId="0" borderId="8" xfId="1" applyNumberFormat="1" applyFont="1" applyBorder="1" applyAlignment="1">
      <alignment horizontal="center"/>
    </xf>
    <xf numFmtId="170" fontId="13" fillId="0" borderId="4" xfId="0" applyNumberFormat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70" fontId="13" fillId="0" borderId="4" xfId="2" applyNumberFormat="1" applyFont="1" applyBorder="1" applyAlignment="1">
      <alignment horizontal="center"/>
    </xf>
    <xf numFmtId="165" fontId="13" fillId="0" borderId="4" xfId="2" applyNumberFormat="1" applyFont="1" applyBorder="1" applyAlignment="1">
      <alignment horizontal="center"/>
    </xf>
    <xf numFmtId="166" fontId="13" fillId="0" borderId="5" xfId="2" applyNumberFormat="1" applyFont="1" applyFill="1" applyBorder="1" applyAlignment="1">
      <alignment horizontal="center"/>
    </xf>
    <xf numFmtId="168" fontId="13" fillId="0" borderId="4" xfId="0" applyNumberFormat="1" applyFont="1" applyFill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13" fillId="0" borderId="4" xfId="0" applyNumberFormat="1" applyFont="1" applyFill="1" applyBorder="1" applyAlignment="1">
      <alignment horizontal="center"/>
    </xf>
    <xf numFmtId="170" fontId="13" fillId="5" borderId="4" xfId="0" applyNumberFormat="1" applyFont="1" applyFill="1" applyBorder="1" applyAlignment="1">
      <alignment horizontal="center" vertical="center" wrapText="1"/>
    </xf>
    <xf numFmtId="20" fontId="13" fillId="5" borderId="4" xfId="0" applyNumberFormat="1" applyFont="1" applyFill="1" applyBorder="1" applyAlignment="1">
      <alignment horizontal="center" vertical="center" wrapText="1"/>
    </xf>
    <xf numFmtId="164" fontId="13" fillId="5" borderId="4" xfId="1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167" fontId="13" fillId="5" borderId="4" xfId="1" applyNumberFormat="1" applyFont="1" applyFill="1" applyBorder="1" applyAlignment="1">
      <alignment horizontal="center" vertical="center"/>
    </xf>
    <xf numFmtId="170" fontId="13" fillId="5" borderId="4" xfId="0" applyNumberFormat="1" applyFont="1" applyFill="1" applyBorder="1" applyAlignment="1">
      <alignment horizontal="center"/>
    </xf>
    <xf numFmtId="165" fontId="13" fillId="5" borderId="4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0" fontId="13" fillId="5" borderId="4" xfId="0" applyNumberFormat="1" applyFont="1" applyFill="1" applyBorder="1" applyAlignment="1">
      <alignment horizontal="center"/>
    </xf>
    <xf numFmtId="170" fontId="16" fillId="6" borderId="4" xfId="0" applyNumberFormat="1" applyFont="1" applyFill="1" applyBorder="1" applyAlignment="1">
      <alignment horizontal="center" vertical="center" wrapText="1"/>
    </xf>
    <xf numFmtId="20" fontId="16" fillId="6" borderId="4" xfId="0" applyNumberFormat="1" applyFont="1" applyFill="1" applyBorder="1" applyAlignment="1">
      <alignment horizontal="center" vertical="center" wrapText="1"/>
    </xf>
    <xf numFmtId="164" fontId="14" fillId="6" borderId="4" xfId="1" applyNumberFormat="1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/>
    </xf>
    <xf numFmtId="167" fontId="14" fillId="6" borderId="4" xfId="1" applyNumberFormat="1" applyFont="1" applyFill="1" applyBorder="1" applyAlignment="1">
      <alignment horizontal="center" vertical="center"/>
    </xf>
    <xf numFmtId="170" fontId="13" fillId="3" borderId="4" xfId="0" applyNumberFormat="1" applyFont="1" applyFill="1" applyBorder="1" applyAlignment="1">
      <alignment horizontal="center"/>
    </xf>
    <xf numFmtId="165" fontId="13" fillId="3" borderId="4" xfId="0" applyNumberFormat="1" applyFont="1" applyFill="1" applyBorder="1" applyAlignment="1">
      <alignment horizontal="center"/>
    </xf>
    <xf numFmtId="49" fontId="13" fillId="3" borderId="4" xfId="0" applyNumberFormat="1" applyFont="1" applyFill="1" applyBorder="1" applyAlignment="1">
      <alignment horizontal="center"/>
    </xf>
    <xf numFmtId="49" fontId="13" fillId="3" borderId="4" xfId="0" applyNumberFormat="1" applyFont="1" applyFill="1" applyBorder="1" applyAlignment="1">
      <alignment horizontal="center" wrapText="1"/>
    </xf>
    <xf numFmtId="0" fontId="13" fillId="3" borderId="4" xfId="0" applyNumberFormat="1" applyFont="1" applyFill="1" applyBorder="1" applyAlignment="1">
      <alignment horizontal="center"/>
    </xf>
    <xf numFmtId="170" fontId="13" fillId="0" borderId="4" xfId="0" applyNumberFormat="1" applyFont="1" applyFill="1" applyBorder="1" applyAlignment="1">
      <alignment horizontal="center" wrapText="1"/>
    </xf>
    <xf numFmtId="20" fontId="13" fillId="0" borderId="4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49" fontId="13" fillId="3" borderId="0" xfId="0" applyNumberFormat="1" applyFont="1" applyFill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13" fillId="0" borderId="4" xfId="0" applyNumberFormat="1" applyFont="1" applyFill="1" applyBorder="1" applyAlignment="1">
      <alignment horizontal="center" shrinkToFit="1"/>
    </xf>
    <xf numFmtId="0" fontId="13" fillId="0" borderId="4" xfId="0" applyFont="1" applyBorder="1" applyAlignment="1">
      <alignment horizontal="center" wrapText="1"/>
    </xf>
    <xf numFmtId="168" fontId="13" fillId="0" borderId="4" xfId="0" applyNumberFormat="1" applyFont="1" applyFill="1" applyBorder="1" applyAlignment="1">
      <alignment horizontal="center" shrinkToFit="1"/>
    </xf>
    <xf numFmtId="0" fontId="13" fillId="0" borderId="4" xfId="3" applyFont="1" applyBorder="1" applyAlignment="1">
      <alignment horizontal="center" shrinkToFit="1"/>
    </xf>
    <xf numFmtId="20" fontId="13" fillId="4" borderId="4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167" fontId="13" fillId="0" borderId="4" xfId="1" applyNumberFormat="1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shrinkToFit="1"/>
    </xf>
    <xf numFmtId="0" fontId="13" fillId="0" borderId="4" xfId="0" applyFont="1" applyBorder="1" applyAlignment="1">
      <alignment horizontal="center"/>
    </xf>
    <xf numFmtId="170" fontId="13" fillId="7" borderId="2" xfId="0" applyNumberFormat="1" applyFont="1" applyFill="1" applyBorder="1" applyAlignment="1">
      <alignment horizontal="center"/>
    </xf>
    <xf numFmtId="20" fontId="13" fillId="7" borderId="2" xfId="0" applyNumberFormat="1" applyFont="1" applyFill="1" applyBorder="1" applyAlignment="1">
      <alignment horizontal="center"/>
    </xf>
    <xf numFmtId="14" fontId="13" fillId="7" borderId="2" xfId="0" applyNumberFormat="1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170" fontId="13" fillId="0" borderId="2" xfId="0" applyNumberFormat="1" applyFont="1" applyBorder="1" applyAlignment="1">
      <alignment horizontal="center" wrapText="1"/>
    </xf>
    <xf numFmtId="20" fontId="13" fillId="0" borderId="2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2" xfId="0" applyNumberFormat="1" applyFont="1" applyFill="1" applyBorder="1" applyAlignment="1">
      <alignment horizontal="center" shrinkToFit="1"/>
    </xf>
    <xf numFmtId="0" fontId="13" fillId="0" borderId="2" xfId="3" applyFont="1" applyBorder="1" applyAlignment="1">
      <alignment horizontal="center" shrinkToFit="1"/>
    </xf>
    <xf numFmtId="170" fontId="13" fillId="3" borderId="2" xfId="0" applyNumberFormat="1" applyFont="1" applyFill="1" applyBorder="1" applyAlignment="1">
      <alignment horizontal="center"/>
    </xf>
    <xf numFmtId="165" fontId="13" fillId="3" borderId="2" xfId="0" applyNumberFormat="1" applyFont="1" applyFill="1" applyBorder="1" applyAlignment="1">
      <alignment horizontal="center"/>
    </xf>
    <xf numFmtId="49" fontId="13" fillId="3" borderId="2" xfId="0" applyNumberFormat="1" applyFont="1" applyFill="1" applyBorder="1" applyAlignment="1">
      <alignment horizontal="center"/>
    </xf>
    <xf numFmtId="0" fontId="13" fillId="3" borderId="2" xfId="0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/>
    </xf>
    <xf numFmtId="170" fontId="13" fillId="0" borderId="2" xfId="0" applyNumberFormat="1" applyFont="1" applyFill="1" applyBorder="1" applyAlignment="1">
      <alignment horizontal="center" wrapText="1"/>
    </xf>
    <xf numFmtId="20" fontId="13" fillId="4" borderId="2" xfId="0" applyNumberFormat="1" applyFont="1" applyFill="1" applyBorder="1" applyAlignment="1">
      <alignment horizontal="center" wrapText="1"/>
    </xf>
    <xf numFmtId="164" fontId="13" fillId="0" borderId="2" xfId="1" applyNumberFormat="1" applyFont="1" applyBorder="1" applyAlignment="1">
      <alignment horizontal="center"/>
    </xf>
    <xf numFmtId="0" fontId="13" fillId="4" borderId="2" xfId="0" applyFont="1" applyFill="1" applyBorder="1" applyAlignment="1">
      <alignment horizontal="center" wrapText="1"/>
    </xf>
    <xf numFmtId="167" fontId="13" fillId="0" borderId="2" xfId="1" applyNumberFormat="1" applyFont="1" applyBorder="1" applyAlignment="1">
      <alignment horizontal="center"/>
    </xf>
    <xf numFmtId="170" fontId="13" fillId="0" borderId="9" xfId="0" applyNumberFormat="1" applyFont="1" applyFill="1" applyBorder="1" applyAlignment="1">
      <alignment horizontal="center" wrapText="1"/>
    </xf>
    <xf numFmtId="20" fontId="13" fillId="4" borderId="9" xfId="0" applyNumberFormat="1" applyFont="1" applyFill="1" applyBorder="1" applyAlignment="1">
      <alignment horizontal="center" wrapText="1"/>
    </xf>
    <xf numFmtId="164" fontId="13" fillId="0" borderId="9" xfId="1" applyNumberFormat="1" applyFont="1" applyBorder="1" applyAlignment="1">
      <alignment horizontal="center"/>
    </xf>
    <xf numFmtId="0" fontId="13" fillId="4" borderId="9" xfId="0" applyFont="1" applyFill="1" applyBorder="1" applyAlignment="1">
      <alignment horizontal="center" wrapText="1"/>
    </xf>
    <xf numFmtId="167" fontId="13" fillId="0" borderId="9" xfId="1" applyNumberFormat="1" applyFont="1" applyBorder="1" applyAlignment="1">
      <alignment horizontal="center"/>
    </xf>
    <xf numFmtId="170" fontId="13" fillId="6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13" fillId="2" borderId="10" xfId="0" applyNumberFormat="1" applyFont="1" applyFill="1" applyBorder="1" applyAlignment="1">
      <alignment horizontal="center"/>
    </xf>
    <xf numFmtId="165" fontId="13" fillId="2" borderId="10" xfId="0" applyNumberFormat="1" applyFont="1" applyFill="1" applyBorder="1" applyAlignment="1">
      <alignment horizontal="center"/>
    </xf>
    <xf numFmtId="166" fontId="13" fillId="2" borderId="10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170" fontId="13" fillId="2" borderId="4" xfId="0" applyNumberFormat="1" applyFont="1" applyFill="1" applyBorder="1" applyAlignment="1">
      <alignment horizontal="center"/>
    </xf>
    <xf numFmtId="165" fontId="13" fillId="2" borderId="4" xfId="0" applyNumberFormat="1" applyFont="1" applyFill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 wrapText="1"/>
    </xf>
    <xf numFmtId="166" fontId="13" fillId="0" borderId="4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170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49" fontId="1" fillId="3" borderId="4" xfId="0" applyNumberFormat="1" applyFont="1" applyFill="1" applyBorder="1" applyAlignment="1">
      <alignment horizontal="center" wrapText="1"/>
    </xf>
  </cellXfs>
  <cellStyles count="4">
    <cellStyle name="Normal" xfId="0" builtinId="0"/>
    <cellStyle name="一般 2" xfId="3" xr:uid="{2D6F74EE-808E-394E-AD76-8792E3BA388D}"/>
    <cellStyle name="一般 3" xfId="1" xr:uid="{1975EDE1-2C0C-FC40-8562-86074967A61F}"/>
    <cellStyle name="一般_Sheet1" xfId="2" xr:uid="{5D4BEDF2-C542-7A48-B47F-1941940B74A8}"/>
  </cellStyles>
  <dxfs count="177"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rgb="FFC2D69B"/>
      </font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rgb="FFC2D69B"/>
      </font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rgb="FFC2D69B"/>
      </font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rgb="FFC2D69B"/>
      </font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7BA0CD"/>
      <rgbColor rgb="FFB4CC82"/>
      <rgbColor rgb="FFF9B074"/>
      <rgbColor rgb="FFFF0000"/>
      <rgbColor rgb="FF00B0F0"/>
      <rgbColor rgb="FFBFB1D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 佈景主題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佈景主題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佈景主題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87"/>
  <sheetViews>
    <sheetView showGridLines="0" zoomScale="125" workbookViewId="0">
      <selection activeCell="J61" sqref="J61"/>
    </sheetView>
  </sheetViews>
  <sheetFormatPr baseColWidth="10" defaultColWidth="8.83203125" defaultRowHeight="14.5" customHeight="1"/>
  <cols>
    <col min="1" max="1" width="11" style="204" customWidth="1"/>
    <col min="2" max="2" width="8.5" style="205" customWidth="1"/>
    <col min="3" max="3" width="11.5" style="204" customWidth="1"/>
    <col min="4" max="4" width="7.83203125" style="205" customWidth="1"/>
    <col min="5" max="5" width="8.83203125" style="206" customWidth="1"/>
    <col min="6" max="7" width="8.6640625" style="43" customWidth="1"/>
    <col min="8" max="8" width="12.83203125" style="43" customWidth="1"/>
    <col min="9" max="10" width="45.6640625" style="43" customWidth="1"/>
    <col min="11" max="11" width="12.6640625" style="43" customWidth="1"/>
    <col min="12" max="12" width="31.1640625" style="43" customWidth="1"/>
    <col min="13" max="13" width="13.83203125" style="43" customWidth="1"/>
    <col min="14" max="14" width="10.33203125" style="43" customWidth="1"/>
    <col min="15" max="252" width="8.83203125" style="43" customWidth="1"/>
    <col min="253" max="16384" width="8.83203125" style="44"/>
  </cols>
  <sheetData>
    <row r="1" spans="1:252" ht="14.5" customHeight="1">
      <c r="A1" s="38" t="s">
        <v>0</v>
      </c>
      <c r="B1" s="39" t="s">
        <v>1</v>
      </c>
      <c r="C1" s="40" t="s">
        <v>2</v>
      </c>
      <c r="D1" s="39" t="s">
        <v>3</v>
      </c>
      <c r="E1" s="41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</row>
    <row r="2" spans="1:252" ht="14.5" customHeight="1">
      <c r="A2" s="45">
        <v>43801</v>
      </c>
      <c r="B2" s="46">
        <v>0.54166666666666663</v>
      </c>
      <c r="C2" s="47">
        <f>A2</f>
        <v>43801</v>
      </c>
      <c r="D2" s="46">
        <v>0.58333333333333337</v>
      </c>
      <c r="E2" s="48">
        <f>WEEKDAY(A2)</f>
        <v>2</v>
      </c>
      <c r="F2" s="49" t="s">
        <v>126</v>
      </c>
      <c r="G2" s="49" t="s">
        <v>127</v>
      </c>
      <c r="H2" s="50" t="s">
        <v>128</v>
      </c>
      <c r="I2" s="51" t="s">
        <v>129</v>
      </c>
      <c r="J2" s="52" t="s">
        <v>130</v>
      </c>
      <c r="K2" s="52" t="s">
        <v>28</v>
      </c>
      <c r="L2" s="53" t="s">
        <v>131</v>
      </c>
      <c r="M2" s="49" t="s">
        <v>132</v>
      </c>
      <c r="N2" s="51">
        <v>7</v>
      </c>
      <c r="IR2" s="44"/>
    </row>
    <row r="3" spans="1:252" ht="14.5" customHeight="1">
      <c r="A3" s="54">
        <v>43801</v>
      </c>
      <c r="B3" s="55">
        <v>0.35416666666666669</v>
      </c>
      <c r="C3" s="54">
        <v>43801</v>
      </c>
      <c r="D3" s="55">
        <v>0.39583333333333331</v>
      </c>
      <c r="E3" s="48">
        <f>WEEKDAY(A3)</f>
        <v>2</v>
      </c>
      <c r="F3" s="56" t="s">
        <v>116</v>
      </c>
      <c r="G3" s="56" t="s">
        <v>117</v>
      </c>
      <c r="H3" s="56" t="s">
        <v>118</v>
      </c>
      <c r="I3" s="57" t="s">
        <v>199</v>
      </c>
      <c r="J3" s="57" t="s">
        <v>200</v>
      </c>
      <c r="K3" s="57" t="s">
        <v>17</v>
      </c>
      <c r="L3" s="57" t="s">
        <v>22</v>
      </c>
      <c r="M3" s="56" t="s">
        <v>119</v>
      </c>
      <c r="N3" s="58">
        <v>15</v>
      </c>
      <c r="IR3" s="44"/>
    </row>
    <row r="4" spans="1:252" ht="14.5" customHeight="1">
      <c r="A4" s="59">
        <v>43801</v>
      </c>
      <c r="B4" s="60">
        <v>0.35416666666666669</v>
      </c>
      <c r="C4" s="59">
        <v>43801</v>
      </c>
      <c r="D4" s="60">
        <v>0.39583333333333331</v>
      </c>
      <c r="E4" s="61">
        <f t="shared" ref="E4:E67" si="0">WEEKDAY(A4)</f>
        <v>2</v>
      </c>
      <c r="F4" s="62" t="s">
        <v>205</v>
      </c>
      <c r="G4" s="62" t="s">
        <v>206</v>
      </c>
      <c r="H4" s="62" t="s">
        <v>207</v>
      </c>
      <c r="I4" s="63" t="s">
        <v>199</v>
      </c>
      <c r="J4" s="63" t="s">
        <v>200</v>
      </c>
      <c r="K4" s="63" t="s">
        <v>17</v>
      </c>
      <c r="L4" s="63" t="s">
        <v>22</v>
      </c>
      <c r="M4" s="62" t="s">
        <v>208</v>
      </c>
      <c r="N4" s="64">
        <v>15</v>
      </c>
      <c r="IR4" s="44"/>
    </row>
    <row r="5" spans="1:252" ht="14.5" customHeight="1">
      <c r="A5" s="65">
        <v>43802</v>
      </c>
      <c r="B5" s="66">
        <v>0.5</v>
      </c>
      <c r="C5" s="65">
        <f t="shared" ref="C5:C12" si="1">A5</f>
        <v>43802</v>
      </c>
      <c r="D5" s="66">
        <v>0.5625</v>
      </c>
      <c r="E5" s="67">
        <f t="shared" si="0"/>
        <v>3</v>
      </c>
      <c r="F5" s="68" t="s">
        <v>20</v>
      </c>
      <c r="G5" s="68" t="s">
        <v>21</v>
      </c>
      <c r="H5" s="68" t="s">
        <v>33</v>
      </c>
      <c r="I5" s="69" t="s">
        <v>99</v>
      </c>
      <c r="J5" s="69" t="s">
        <v>68</v>
      </c>
      <c r="K5" s="69" t="s">
        <v>100</v>
      </c>
      <c r="L5" s="68" t="s">
        <v>29</v>
      </c>
      <c r="M5" s="68" t="s">
        <v>34</v>
      </c>
      <c r="N5" s="70">
        <v>45</v>
      </c>
      <c r="IR5" s="44"/>
    </row>
    <row r="6" spans="1:252" ht="14.5" customHeight="1">
      <c r="A6" s="71">
        <v>43803</v>
      </c>
      <c r="B6" s="72">
        <v>0.375</v>
      </c>
      <c r="C6" s="71">
        <f t="shared" si="1"/>
        <v>43803</v>
      </c>
      <c r="D6" s="72">
        <f>B6+TIME(0,30,0)</f>
        <v>0.39583333333333331</v>
      </c>
      <c r="E6" s="48">
        <f t="shared" si="0"/>
        <v>4</v>
      </c>
      <c r="F6" s="56" t="s">
        <v>116</v>
      </c>
      <c r="G6" s="56" t="s">
        <v>117</v>
      </c>
      <c r="H6" s="73" t="s">
        <v>24</v>
      </c>
      <c r="I6" s="73" t="s">
        <v>176</v>
      </c>
      <c r="J6" s="52" t="s">
        <v>177</v>
      </c>
      <c r="K6" s="52" t="s">
        <v>177</v>
      </c>
      <c r="L6" s="52" t="s">
        <v>178</v>
      </c>
      <c r="M6" s="52" t="s">
        <v>32</v>
      </c>
      <c r="N6" s="74">
        <v>7</v>
      </c>
      <c r="IR6" s="44"/>
    </row>
    <row r="7" spans="1:252" ht="14.5" customHeight="1">
      <c r="A7" s="71">
        <v>43803</v>
      </c>
      <c r="B7" s="72">
        <v>0.39583333333333331</v>
      </c>
      <c r="C7" s="71">
        <f t="shared" si="1"/>
        <v>43803</v>
      </c>
      <c r="D7" s="72">
        <f>B7+TIME(0,30,0)</f>
        <v>0.41666666666666663</v>
      </c>
      <c r="E7" s="48">
        <f t="shared" si="0"/>
        <v>4</v>
      </c>
      <c r="F7" s="56" t="s">
        <v>116</v>
      </c>
      <c r="G7" s="56" t="s">
        <v>117</v>
      </c>
      <c r="H7" s="73" t="s">
        <v>24</v>
      </c>
      <c r="I7" s="73" t="s">
        <v>179</v>
      </c>
      <c r="J7" s="52" t="s">
        <v>177</v>
      </c>
      <c r="K7" s="52" t="s">
        <v>177</v>
      </c>
      <c r="L7" s="52" t="s">
        <v>178</v>
      </c>
      <c r="M7" s="52" t="s">
        <v>32</v>
      </c>
      <c r="N7" s="74">
        <v>7</v>
      </c>
      <c r="IR7" s="44"/>
    </row>
    <row r="8" spans="1:252" s="76" customFormat="1" ht="14.5" customHeight="1">
      <c r="A8" s="71">
        <v>43803</v>
      </c>
      <c r="B8" s="72">
        <v>0.41666666666666669</v>
      </c>
      <c r="C8" s="71">
        <f t="shared" si="1"/>
        <v>43803</v>
      </c>
      <c r="D8" s="72">
        <f>B8+TIME(0,30,0)</f>
        <v>0.4375</v>
      </c>
      <c r="E8" s="48">
        <f t="shared" si="0"/>
        <v>4</v>
      </c>
      <c r="F8" s="56" t="s">
        <v>116</v>
      </c>
      <c r="G8" s="56" t="s">
        <v>117</v>
      </c>
      <c r="H8" s="73" t="s">
        <v>24</v>
      </c>
      <c r="I8" s="73" t="s">
        <v>180</v>
      </c>
      <c r="J8" s="52" t="s">
        <v>177</v>
      </c>
      <c r="K8" s="52" t="s">
        <v>177</v>
      </c>
      <c r="L8" s="52" t="s">
        <v>178</v>
      </c>
      <c r="M8" s="52" t="s">
        <v>181</v>
      </c>
      <c r="N8" s="74">
        <v>7</v>
      </c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</row>
    <row r="9" spans="1:252" s="76" customFormat="1" ht="14.5" customHeight="1">
      <c r="A9" s="77">
        <v>43803</v>
      </c>
      <c r="B9" s="78">
        <v>0.4375</v>
      </c>
      <c r="C9" s="77">
        <f t="shared" si="1"/>
        <v>43803</v>
      </c>
      <c r="D9" s="78">
        <f>B9+TIME(1,0,0)</f>
        <v>0.47916666666666669</v>
      </c>
      <c r="E9" s="61">
        <f t="shared" si="0"/>
        <v>4</v>
      </c>
      <c r="F9" s="79" t="s">
        <v>14</v>
      </c>
      <c r="G9" s="79" t="s">
        <v>15</v>
      </c>
      <c r="H9" s="80" t="s">
        <v>24</v>
      </c>
      <c r="I9" s="80" t="s">
        <v>59</v>
      </c>
      <c r="J9" s="80" t="s">
        <v>60</v>
      </c>
      <c r="K9" s="80" t="s">
        <v>25</v>
      </c>
      <c r="L9" s="80" t="s">
        <v>211</v>
      </c>
      <c r="M9" s="80" t="s">
        <v>61</v>
      </c>
      <c r="N9" s="80">
        <v>8</v>
      </c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</row>
    <row r="10" spans="1:252" s="76" customFormat="1" ht="14.5" customHeight="1">
      <c r="A10" s="81">
        <v>43803</v>
      </c>
      <c r="B10" s="82">
        <v>0.47916666666666669</v>
      </c>
      <c r="C10" s="81">
        <f t="shared" si="1"/>
        <v>43803</v>
      </c>
      <c r="D10" s="82">
        <f>B10+TIME(1,0,0)</f>
        <v>0.52083333333333337</v>
      </c>
      <c r="E10" s="61">
        <f t="shared" si="0"/>
        <v>4</v>
      </c>
      <c r="F10" s="83" t="s">
        <v>14</v>
      </c>
      <c r="G10" s="83" t="s">
        <v>15</v>
      </c>
      <c r="H10" s="84" t="s">
        <v>24</v>
      </c>
      <c r="I10" s="84" t="s">
        <v>62</v>
      </c>
      <c r="J10" s="84" t="s">
        <v>36</v>
      </c>
      <c r="K10" s="84" t="s">
        <v>25</v>
      </c>
      <c r="L10" s="84" t="s">
        <v>211</v>
      </c>
      <c r="M10" s="84" t="s">
        <v>61</v>
      </c>
      <c r="N10" s="84">
        <v>8</v>
      </c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</row>
    <row r="11" spans="1:252" s="76" customFormat="1" ht="14.5" customHeight="1">
      <c r="A11" s="85">
        <v>43803</v>
      </c>
      <c r="B11" s="86">
        <v>0.35416666666666669</v>
      </c>
      <c r="C11" s="85">
        <f t="shared" si="1"/>
        <v>43803</v>
      </c>
      <c r="D11" s="87">
        <v>0.375</v>
      </c>
      <c r="E11" s="61">
        <f t="shared" si="0"/>
        <v>4</v>
      </c>
      <c r="F11" s="88" t="s">
        <v>120</v>
      </c>
      <c r="G11" s="88" t="s">
        <v>121</v>
      </c>
      <c r="H11" s="89" t="s">
        <v>212</v>
      </c>
      <c r="I11" s="90" t="s">
        <v>213</v>
      </c>
      <c r="J11" s="90" t="s">
        <v>214</v>
      </c>
      <c r="K11" s="91" t="s">
        <v>215</v>
      </c>
      <c r="L11" s="92" t="s">
        <v>216</v>
      </c>
      <c r="M11" s="91" t="s">
        <v>119</v>
      </c>
      <c r="N11" s="90">
        <v>20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</row>
    <row r="12" spans="1:252" s="76" customFormat="1" ht="14.5" customHeight="1">
      <c r="A12" s="85">
        <v>43803</v>
      </c>
      <c r="B12" s="87">
        <v>0.375</v>
      </c>
      <c r="C12" s="85">
        <f t="shared" si="1"/>
        <v>43803</v>
      </c>
      <c r="D12" s="87">
        <v>0.38541666666666669</v>
      </c>
      <c r="E12" s="61">
        <f t="shared" si="0"/>
        <v>4</v>
      </c>
      <c r="F12" s="88" t="s">
        <v>14</v>
      </c>
      <c r="G12" s="88" t="s">
        <v>121</v>
      </c>
      <c r="H12" s="89" t="s">
        <v>212</v>
      </c>
      <c r="I12" s="90" t="s">
        <v>217</v>
      </c>
      <c r="J12" s="90" t="s">
        <v>214</v>
      </c>
      <c r="K12" s="91" t="s">
        <v>215</v>
      </c>
      <c r="L12" s="92" t="s">
        <v>216</v>
      </c>
      <c r="M12" s="91" t="s">
        <v>119</v>
      </c>
      <c r="N12" s="90">
        <v>20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spans="1:252" ht="14.5" customHeight="1">
      <c r="A13" s="93">
        <v>43803</v>
      </c>
      <c r="B13" s="94">
        <v>0.38541666666666669</v>
      </c>
      <c r="C13" s="93">
        <f t="shared" ref="C13" si="2">A13</f>
        <v>43803</v>
      </c>
      <c r="D13" s="95">
        <v>0.39583333333333331</v>
      </c>
      <c r="E13" s="96">
        <f t="shared" si="0"/>
        <v>4</v>
      </c>
      <c r="F13" s="97" t="s">
        <v>14</v>
      </c>
      <c r="G13" s="97" t="s">
        <v>133</v>
      </c>
      <c r="H13" s="97" t="s">
        <v>128</v>
      </c>
      <c r="I13" s="98" t="s">
        <v>137</v>
      </c>
      <c r="J13" s="99" t="s">
        <v>138</v>
      </c>
      <c r="K13" s="99" t="s">
        <v>139</v>
      </c>
      <c r="L13" s="98" t="s">
        <v>135</v>
      </c>
      <c r="M13" s="99" t="s">
        <v>136</v>
      </c>
      <c r="N13" s="100">
        <v>20</v>
      </c>
      <c r="IR13" s="44"/>
    </row>
    <row r="14" spans="1:252" ht="14.5" customHeight="1">
      <c r="A14" s="45">
        <v>43803</v>
      </c>
      <c r="B14" s="101">
        <v>0.39583333333333331</v>
      </c>
      <c r="C14" s="47">
        <f>A14</f>
        <v>43803</v>
      </c>
      <c r="D14" s="102">
        <v>0.4375</v>
      </c>
      <c r="E14" s="48">
        <f t="shared" si="0"/>
        <v>4</v>
      </c>
      <c r="F14" s="49" t="s">
        <v>126</v>
      </c>
      <c r="G14" s="49" t="s">
        <v>127</v>
      </c>
      <c r="H14" s="50" t="s">
        <v>140</v>
      </c>
      <c r="I14" s="52" t="s">
        <v>141</v>
      </c>
      <c r="J14" s="103" t="s">
        <v>142</v>
      </c>
      <c r="K14" s="103" t="s">
        <v>142</v>
      </c>
      <c r="L14" s="52" t="s">
        <v>143</v>
      </c>
      <c r="M14" s="103" t="s">
        <v>144</v>
      </c>
      <c r="N14" s="51">
        <v>10</v>
      </c>
      <c r="IR14" s="44"/>
    </row>
    <row r="15" spans="1:252" ht="14.5" customHeight="1">
      <c r="A15" s="104">
        <v>43803</v>
      </c>
      <c r="B15" s="105">
        <v>0.39583333333333331</v>
      </c>
      <c r="C15" s="106">
        <f>A15</f>
        <v>43803</v>
      </c>
      <c r="D15" s="107">
        <v>0.4375</v>
      </c>
      <c r="E15" s="48">
        <f t="shared" si="0"/>
        <v>4</v>
      </c>
      <c r="F15" s="108" t="s">
        <v>126</v>
      </c>
      <c r="G15" s="108" t="s">
        <v>127</v>
      </c>
      <c r="H15" s="109" t="s">
        <v>145</v>
      </c>
      <c r="I15" s="107" t="s">
        <v>146</v>
      </c>
      <c r="J15" s="110" t="s">
        <v>147</v>
      </c>
      <c r="K15" s="111" t="s">
        <v>134</v>
      </c>
      <c r="L15" s="112" t="s">
        <v>135</v>
      </c>
      <c r="M15" s="111" t="s">
        <v>148</v>
      </c>
      <c r="N15" s="113">
        <v>15</v>
      </c>
      <c r="IR15" s="44"/>
    </row>
    <row r="16" spans="1:252" ht="14.5" customHeight="1">
      <c r="A16" s="114">
        <v>43803</v>
      </c>
      <c r="B16" s="115">
        <v>0.5</v>
      </c>
      <c r="C16" s="114">
        <f t="shared" ref="C16" si="3">A16</f>
        <v>43803</v>
      </c>
      <c r="D16" s="115">
        <v>0.52083333333333337</v>
      </c>
      <c r="E16" s="61">
        <f t="shared" si="0"/>
        <v>4</v>
      </c>
      <c r="F16" s="116" t="s">
        <v>14</v>
      </c>
      <c r="G16" s="116" t="s">
        <v>15</v>
      </c>
      <c r="H16" s="116" t="s">
        <v>38</v>
      </c>
      <c r="I16" s="116" t="s">
        <v>101</v>
      </c>
      <c r="J16" s="116" t="s">
        <v>31</v>
      </c>
      <c r="K16" s="116" t="s">
        <v>31</v>
      </c>
      <c r="L16" s="116" t="s">
        <v>46</v>
      </c>
      <c r="M16" s="116" t="s">
        <v>102</v>
      </c>
      <c r="N16" s="117">
        <v>6</v>
      </c>
      <c r="IR16" s="44"/>
    </row>
    <row r="17" spans="1:252" ht="14.5" customHeight="1">
      <c r="A17" s="65">
        <v>43803</v>
      </c>
      <c r="B17" s="66">
        <v>0.5</v>
      </c>
      <c r="C17" s="65">
        <f>A17</f>
        <v>43803</v>
      </c>
      <c r="D17" s="66">
        <v>0.5625</v>
      </c>
      <c r="E17" s="67">
        <f t="shared" si="0"/>
        <v>4</v>
      </c>
      <c r="F17" s="68" t="s">
        <v>20</v>
      </c>
      <c r="G17" s="68" t="s">
        <v>21</v>
      </c>
      <c r="H17" s="68" t="s">
        <v>33</v>
      </c>
      <c r="I17" s="69" t="s">
        <v>219</v>
      </c>
      <c r="J17" s="69" t="s">
        <v>31</v>
      </c>
      <c r="K17" s="69" t="s">
        <v>31</v>
      </c>
      <c r="L17" s="68" t="s">
        <v>29</v>
      </c>
      <c r="M17" s="68" t="s">
        <v>34</v>
      </c>
      <c r="N17" s="118">
        <v>45</v>
      </c>
      <c r="IR17" s="44"/>
    </row>
    <row r="18" spans="1:252" ht="14.5" customHeight="1">
      <c r="A18" s="54">
        <v>43804</v>
      </c>
      <c r="B18" s="119">
        <v>0.5</v>
      </c>
      <c r="C18" s="54">
        <f>A18</f>
        <v>43804</v>
      </c>
      <c r="D18" s="119">
        <f>B18+TIME(1,0,0)</f>
        <v>0.54166666666666663</v>
      </c>
      <c r="E18" s="48">
        <f t="shared" si="0"/>
        <v>5</v>
      </c>
      <c r="F18" s="56" t="s">
        <v>116</v>
      </c>
      <c r="G18" s="120" t="s">
        <v>117</v>
      </c>
      <c r="H18" s="121" t="s">
        <v>24</v>
      </c>
      <c r="I18" s="103" t="s">
        <v>182</v>
      </c>
      <c r="J18" s="103" t="s">
        <v>36</v>
      </c>
      <c r="K18" s="103" t="s">
        <v>36</v>
      </c>
      <c r="L18" s="103" t="s">
        <v>37</v>
      </c>
      <c r="M18" s="122" t="s">
        <v>27</v>
      </c>
      <c r="N18" s="123">
        <v>7</v>
      </c>
      <c r="IR18" s="44"/>
    </row>
    <row r="19" spans="1:252" ht="14.5" customHeight="1">
      <c r="A19" s="54">
        <v>43804</v>
      </c>
      <c r="B19" s="55">
        <v>0.41666666666666669</v>
      </c>
      <c r="C19" s="54">
        <v>43804</v>
      </c>
      <c r="D19" s="55">
        <v>0.45833333333333331</v>
      </c>
      <c r="E19" s="48">
        <f t="shared" si="0"/>
        <v>5</v>
      </c>
      <c r="F19" s="56" t="s">
        <v>116</v>
      </c>
      <c r="G19" s="56" t="s">
        <v>117</v>
      </c>
      <c r="H19" s="56" t="s">
        <v>118</v>
      </c>
      <c r="I19" s="57" t="s">
        <v>23</v>
      </c>
      <c r="J19" s="57" t="s">
        <v>35</v>
      </c>
      <c r="K19" s="57" t="s">
        <v>35</v>
      </c>
      <c r="L19" s="57" t="s">
        <v>22</v>
      </c>
      <c r="M19" s="56" t="s">
        <v>122</v>
      </c>
      <c r="N19" s="124">
        <v>9</v>
      </c>
      <c r="IR19" s="44"/>
    </row>
    <row r="20" spans="1:252" ht="14.5" customHeight="1">
      <c r="A20" s="65">
        <v>43804</v>
      </c>
      <c r="B20" s="66">
        <v>0.5</v>
      </c>
      <c r="C20" s="65">
        <f>A20</f>
        <v>43804</v>
      </c>
      <c r="D20" s="66">
        <f>B20+TIME(1,0,0)</f>
        <v>0.54166666666666663</v>
      </c>
      <c r="E20" s="67">
        <f t="shared" si="0"/>
        <v>5</v>
      </c>
      <c r="F20" s="68" t="s">
        <v>20</v>
      </c>
      <c r="G20" s="68" t="s">
        <v>21</v>
      </c>
      <c r="H20" s="68" t="s">
        <v>33</v>
      </c>
      <c r="I20" s="68" t="s">
        <v>103</v>
      </c>
      <c r="J20" s="68" t="s">
        <v>106</v>
      </c>
      <c r="K20" s="68" t="s">
        <v>40</v>
      </c>
      <c r="L20" s="68" t="s">
        <v>29</v>
      </c>
      <c r="M20" s="68" t="s">
        <v>48</v>
      </c>
      <c r="N20" s="70">
        <v>80</v>
      </c>
      <c r="IR20" s="44"/>
    </row>
    <row r="21" spans="1:252" ht="14.5" customHeight="1">
      <c r="A21" s="125">
        <v>43805</v>
      </c>
      <c r="B21" s="126">
        <v>0.5625</v>
      </c>
      <c r="C21" s="127">
        <f>A21</f>
        <v>43805</v>
      </c>
      <c r="D21" s="128">
        <v>0.60416666666666663</v>
      </c>
      <c r="E21" s="129">
        <f t="shared" si="0"/>
        <v>6</v>
      </c>
      <c r="F21" s="130" t="s">
        <v>126</v>
      </c>
      <c r="G21" s="130" t="s">
        <v>127</v>
      </c>
      <c r="H21" s="131" t="s">
        <v>140</v>
      </c>
      <c r="I21" s="128" t="s">
        <v>149</v>
      </c>
      <c r="J21" s="123" t="s">
        <v>134</v>
      </c>
      <c r="K21" s="123" t="s">
        <v>134</v>
      </c>
      <c r="L21" s="132" t="s">
        <v>150</v>
      </c>
      <c r="M21" s="123" t="s">
        <v>151</v>
      </c>
      <c r="N21" s="132">
        <v>5</v>
      </c>
      <c r="IR21" s="44"/>
    </row>
    <row r="22" spans="1:252" ht="14.5" customHeight="1">
      <c r="A22" s="133">
        <v>43805</v>
      </c>
      <c r="B22" s="134">
        <v>0.35416666666666669</v>
      </c>
      <c r="C22" s="133">
        <v>43805</v>
      </c>
      <c r="D22" s="134">
        <v>0.39583333333333331</v>
      </c>
      <c r="E22" s="61">
        <f t="shared" si="0"/>
        <v>6</v>
      </c>
      <c r="F22" s="135" t="s">
        <v>209</v>
      </c>
      <c r="G22" s="135" t="s">
        <v>210</v>
      </c>
      <c r="H22" s="135" t="s">
        <v>207</v>
      </c>
      <c r="I22" s="136" t="s">
        <v>16</v>
      </c>
      <c r="J22" s="136" t="s">
        <v>17</v>
      </c>
      <c r="K22" s="136" t="s">
        <v>17</v>
      </c>
      <c r="L22" s="136" t="s">
        <v>18</v>
      </c>
      <c r="M22" s="135" t="s">
        <v>208</v>
      </c>
      <c r="N22" s="137">
        <v>15</v>
      </c>
      <c r="IR22" s="44"/>
    </row>
    <row r="23" spans="1:252" ht="14.5" customHeight="1">
      <c r="A23" s="138">
        <v>43805</v>
      </c>
      <c r="B23" s="139">
        <v>0.3125</v>
      </c>
      <c r="C23" s="138">
        <f>A23</f>
        <v>43805</v>
      </c>
      <c r="D23" s="139">
        <v>0.35416666666667002</v>
      </c>
      <c r="E23" s="61">
        <f t="shared" si="0"/>
        <v>6</v>
      </c>
      <c r="F23" s="140" t="s">
        <v>14</v>
      </c>
      <c r="G23" s="140" t="s">
        <v>15</v>
      </c>
      <c r="H23" s="140" t="s">
        <v>38</v>
      </c>
      <c r="I23" s="140" t="s">
        <v>39</v>
      </c>
      <c r="J23" s="140" t="s">
        <v>40</v>
      </c>
      <c r="K23" s="140" t="s">
        <v>40</v>
      </c>
      <c r="L23" s="140" t="s">
        <v>29</v>
      </c>
      <c r="M23" s="140" t="s">
        <v>19</v>
      </c>
      <c r="N23" s="141">
        <v>50</v>
      </c>
    </row>
    <row r="24" spans="1:252" ht="14.5" customHeight="1">
      <c r="A24" s="142">
        <v>43805</v>
      </c>
      <c r="B24" s="143">
        <v>0.39583333333333331</v>
      </c>
      <c r="C24" s="142">
        <v>43805</v>
      </c>
      <c r="D24" s="143">
        <v>0.4375</v>
      </c>
      <c r="E24" s="96">
        <f t="shared" si="0"/>
        <v>6</v>
      </c>
      <c r="F24" s="144" t="s">
        <v>221</v>
      </c>
      <c r="G24" s="144" t="s">
        <v>222</v>
      </c>
      <c r="H24" s="144" t="s">
        <v>223</v>
      </c>
      <c r="I24" s="145" t="s">
        <v>224</v>
      </c>
      <c r="J24" s="145" t="s">
        <v>225</v>
      </c>
      <c r="K24" s="145" t="s">
        <v>17</v>
      </c>
      <c r="L24" s="145" t="s">
        <v>18</v>
      </c>
      <c r="M24" s="144" t="s">
        <v>226</v>
      </c>
      <c r="N24" s="146">
        <v>9</v>
      </c>
    </row>
    <row r="25" spans="1:252" ht="14.5" customHeight="1">
      <c r="A25" s="138">
        <v>43805</v>
      </c>
      <c r="B25" s="139">
        <v>0.5</v>
      </c>
      <c r="C25" s="138">
        <f>A25</f>
        <v>43805</v>
      </c>
      <c r="D25" s="139">
        <v>0.54166666666666996</v>
      </c>
      <c r="E25" s="61">
        <f t="shared" si="0"/>
        <v>6</v>
      </c>
      <c r="F25" s="140" t="s">
        <v>14</v>
      </c>
      <c r="G25" s="140" t="s">
        <v>15</v>
      </c>
      <c r="H25" s="140" t="s">
        <v>38</v>
      </c>
      <c r="I25" s="140" t="s">
        <v>44</v>
      </c>
      <c r="J25" s="140" t="s">
        <v>45</v>
      </c>
      <c r="K25" s="140" t="s">
        <v>40</v>
      </c>
      <c r="L25" s="140" t="s">
        <v>46</v>
      </c>
      <c r="M25" s="140" t="s">
        <v>47</v>
      </c>
      <c r="N25" s="141">
        <v>10</v>
      </c>
    </row>
    <row r="26" spans="1:252" ht="14.5" customHeight="1">
      <c r="A26" s="147">
        <v>43805</v>
      </c>
      <c r="B26" s="148">
        <v>0.51041666666666663</v>
      </c>
      <c r="C26" s="147">
        <f>A26</f>
        <v>43805</v>
      </c>
      <c r="D26" s="148">
        <f>B26+TIME(1,0,0)</f>
        <v>0.55208333333333326</v>
      </c>
      <c r="E26" s="67">
        <f t="shared" si="0"/>
        <v>6</v>
      </c>
      <c r="F26" s="149" t="s">
        <v>20</v>
      </c>
      <c r="G26" s="149" t="s">
        <v>21</v>
      </c>
      <c r="H26" s="149" t="s">
        <v>33</v>
      </c>
      <c r="I26" s="150" t="s">
        <v>107</v>
      </c>
      <c r="J26" s="150" t="s">
        <v>90</v>
      </c>
      <c r="K26" s="150" t="s">
        <v>90</v>
      </c>
      <c r="L26" s="149" t="s">
        <v>50</v>
      </c>
      <c r="M26" s="149" t="s">
        <v>51</v>
      </c>
      <c r="N26" s="151">
        <v>50</v>
      </c>
    </row>
    <row r="27" spans="1:252" ht="14.5" customHeight="1">
      <c r="A27" s="152">
        <v>43808</v>
      </c>
      <c r="B27" s="153">
        <v>0.45833333333333331</v>
      </c>
      <c r="C27" s="152">
        <f>A27</f>
        <v>43808</v>
      </c>
      <c r="D27" s="153">
        <f>B27+TIME(1,0,0)</f>
        <v>0.5</v>
      </c>
      <c r="E27" s="48">
        <f t="shared" si="0"/>
        <v>2</v>
      </c>
      <c r="F27" s="56" t="s">
        <v>116</v>
      </c>
      <c r="G27" s="120" t="s">
        <v>117</v>
      </c>
      <c r="H27" s="154" t="s">
        <v>24</v>
      </c>
      <c r="I27" s="123" t="s">
        <v>183</v>
      </c>
      <c r="J27" s="123" t="s">
        <v>25</v>
      </c>
      <c r="K27" s="123" t="s">
        <v>25</v>
      </c>
      <c r="L27" s="123" t="s">
        <v>26</v>
      </c>
      <c r="M27" s="123" t="s">
        <v>27</v>
      </c>
      <c r="N27" s="123">
        <v>7</v>
      </c>
    </row>
    <row r="28" spans="1:252" ht="14.5" customHeight="1">
      <c r="A28" s="147">
        <v>43809</v>
      </c>
      <c r="B28" s="148">
        <v>0.3125</v>
      </c>
      <c r="C28" s="147">
        <v>43784</v>
      </c>
      <c r="D28" s="148">
        <f>B28+TIME(1,0,0)</f>
        <v>0.35416666666666669</v>
      </c>
      <c r="E28" s="67">
        <f t="shared" si="0"/>
        <v>3</v>
      </c>
      <c r="F28" s="149" t="s">
        <v>20</v>
      </c>
      <c r="G28" s="149" t="s">
        <v>21</v>
      </c>
      <c r="H28" s="149" t="s">
        <v>33</v>
      </c>
      <c r="I28" s="155" t="s">
        <v>109</v>
      </c>
      <c r="J28" s="149" t="s">
        <v>110</v>
      </c>
      <c r="K28" s="149" t="s">
        <v>110</v>
      </c>
      <c r="L28" s="149" t="s">
        <v>98</v>
      </c>
      <c r="M28" s="149" t="s">
        <v>34</v>
      </c>
      <c r="N28" s="151">
        <v>45</v>
      </c>
    </row>
    <row r="29" spans="1:252" ht="14.5" customHeight="1">
      <c r="A29" s="152">
        <v>43810</v>
      </c>
      <c r="B29" s="153">
        <v>0.39583333333333331</v>
      </c>
      <c r="C29" s="152">
        <f t="shared" ref="C29:C38" si="4">A29</f>
        <v>43810</v>
      </c>
      <c r="D29" s="153">
        <f>B29+TIME(1,0,0)</f>
        <v>0.4375</v>
      </c>
      <c r="E29" s="48">
        <f t="shared" si="0"/>
        <v>4</v>
      </c>
      <c r="F29" s="56" t="s">
        <v>116</v>
      </c>
      <c r="G29" s="120" t="s">
        <v>117</v>
      </c>
      <c r="H29" s="154" t="s">
        <v>24</v>
      </c>
      <c r="I29" s="123" t="s">
        <v>184</v>
      </c>
      <c r="J29" s="123" t="s">
        <v>58</v>
      </c>
      <c r="K29" s="123" t="s">
        <v>58</v>
      </c>
      <c r="L29" s="123" t="s">
        <v>178</v>
      </c>
      <c r="M29" s="123" t="s">
        <v>27</v>
      </c>
      <c r="N29" s="123">
        <v>7</v>
      </c>
    </row>
    <row r="30" spans="1:252" ht="14.5" customHeight="1">
      <c r="A30" s="152">
        <v>43810</v>
      </c>
      <c r="B30" s="153">
        <v>0.4375</v>
      </c>
      <c r="C30" s="152">
        <f t="shared" si="4"/>
        <v>43810</v>
      </c>
      <c r="D30" s="153">
        <f>B30+TIME(0,30,0)</f>
        <v>0.45833333333333331</v>
      </c>
      <c r="E30" s="48">
        <f t="shared" si="0"/>
        <v>4</v>
      </c>
      <c r="F30" s="56" t="s">
        <v>116</v>
      </c>
      <c r="G30" s="120" t="s">
        <v>117</v>
      </c>
      <c r="H30" s="154" t="s">
        <v>24</v>
      </c>
      <c r="I30" s="123" t="s">
        <v>77</v>
      </c>
      <c r="J30" s="123" t="s">
        <v>185</v>
      </c>
      <c r="K30" s="123" t="s">
        <v>186</v>
      </c>
      <c r="L30" s="123" t="s">
        <v>178</v>
      </c>
      <c r="M30" s="123" t="s">
        <v>43</v>
      </c>
      <c r="N30" s="154">
        <v>20</v>
      </c>
    </row>
    <row r="31" spans="1:252" ht="14.5" customHeight="1">
      <c r="A31" s="152">
        <v>43810</v>
      </c>
      <c r="B31" s="153">
        <v>0.45833333333333331</v>
      </c>
      <c r="C31" s="152">
        <f t="shared" si="4"/>
        <v>43810</v>
      </c>
      <c r="D31" s="153">
        <f>B31+TIME(1,0,0)</f>
        <v>0.5</v>
      </c>
      <c r="E31" s="48">
        <f t="shared" si="0"/>
        <v>4</v>
      </c>
      <c r="F31" s="56" t="s">
        <v>116</v>
      </c>
      <c r="G31" s="120" t="s">
        <v>117</v>
      </c>
      <c r="H31" s="154" t="s">
        <v>24</v>
      </c>
      <c r="I31" s="123" t="s">
        <v>78</v>
      </c>
      <c r="J31" s="123" t="s">
        <v>185</v>
      </c>
      <c r="K31" s="123" t="s">
        <v>186</v>
      </c>
      <c r="L31" s="123" t="s">
        <v>178</v>
      </c>
      <c r="M31" s="123" t="s">
        <v>43</v>
      </c>
      <c r="N31" s="154">
        <v>20</v>
      </c>
    </row>
    <row r="32" spans="1:252" ht="14.5" customHeight="1">
      <c r="A32" s="152">
        <v>43810</v>
      </c>
      <c r="B32" s="153">
        <v>0.5</v>
      </c>
      <c r="C32" s="152">
        <f t="shared" si="4"/>
        <v>43810</v>
      </c>
      <c r="D32" s="153">
        <f>B32+TIME(0,40,0)</f>
        <v>0.52777777777777779</v>
      </c>
      <c r="E32" s="48">
        <f t="shared" si="0"/>
        <v>4</v>
      </c>
      <c r="F32" s="56" t="s">
        <v>116</v>
      </c>
      <c r="G32" s="120" t="s">
        <v>117</v>
      </c>
      <c r="H32" s="154" t="s">
        <v>24</v>
      </c>
      <c r="I32" s="154" t="s">
        <v>187</v>
      </c>
      <c r="J32" s="123" t="s">
        <v>177</v>
      </c>
      <c r="K32" s="123" t="s">
        <v>177</v>
      </c>
      <c r="L32" s="123" t="s">
        <v>178</v>
      </c>
      <c r="M32" s="123" t="s">
        <v>32</v>
      </c>
      <c r="N32" s="123">
        <v>7</v>
      </c>
    </row>
    <row r="33" spans="1:14" ht="14.5" customHeight="1">
      <c r="A33" s="125">
        <v>43810</v>
      </c>
      <c r="B33" s="156">
        <v>0.35416666666666669</v>
      </c>
      <c r="C33" s="127">
        <f t="shared" si="4"/>
        <v>43810</v>
      </c>
      <c r="D33" s="128">
        <v>0.36805555555555558</v>
      </c>
      <c r="E33" s="48">
        <f t="shared" si="0"/>
        <v>4</v>
      </c>
      <c r="F33" s="130" t="s">
        <v>126</v>
      </c>
      <c r="G33" s="130" t="s">
        <v>127</v>
      </c>
      <c r="H33" s="132" t="s">
        <v>128</v>
      </c>
      <c r="I33" s="157" t="s">
        <v>152</v>
      </c>
      <c r="J33" s="158" t="s">
        <v>153</v>
      </c>
      <c r="K33" s="158" t="s">
        <v>30</v>
      </c>
      <c r="L33" s="159" t="s">
        <v>135</v>
      </c>
      <c r="M33" s="123" t="s">
        <v>154</v>
      </c>
      <c r="N33" s="123">
        <v>50</v>
      </c>
    </row>
    <row r="34" spans="1:14" ht="14.5" customHeight="1">
      <c r="A34" s="125">
        <v>43810</v>
      </c>
      <c r="B34" s="128">
        <v>0.36805555555555558</v>
      </c>
      <c r="C34" s="127">
        <f t="shared" si="4"/>
        <v>43810</v>
      </c>
      <c r="D34" s="128">
        <v>0.38194444444444442</v>
      </c>
      <c r="E34" s="48">
        <f t="shared" si="0"/>
        <v>4</v>
      </c>
      <c r="F34" s="130" t="s">
        <v>126</v>
      </c>
      <c r="G34" s="130" t="s">
        <v>127</v>
      </c>
      <c r="H34" s="132" t="s">
        <v>128</v>
      </c>
      <c r="I34" s="157" t="s">
        <v>152</v>
      </c>
      <c r="J34" s="158" t="s">
        <v>155</v>
      </c>
      <c r="K34" s="158" t="s">
        <v>30</v>
      </c>
      <c r="L34" s="159" t="s">
        <v>135</v>
      </c>
      <c r="M34" s="123" t="s">
        <v>154</v>
      </c>
      <c r="N34" s="123">
        <v>50</v>
      </c>
    </row>
    <row r="35" spans="1:14" ht="14.5" customHeight="1">
      <c r="A35" s="125">
        <v>43810</v>
      </c>
      <c r="B35" s="128">
        <v>0.38194444444444442</v>
      </c>
      <c r="C35" s="127">
        <f t="shared" si="4"/>
        <v>43810</v>
      </c>
      <c r="D35" s="128">
        <v>0.39583333333333331</v>
      </c>
      <c r="E35" s="48">
        <f t="shared" si="0"/>
        <v>4</v>
      </c>
      <c r="F35" s="130" t="s">
        <v>126</v>
      </c>
      <c r="G35" s="130" t="s">
        <v>127</v>
      </c>
      <c r="H35" s="132" t="s">
        <v>128</v>
      </c>
      <c r="I35" s="157" t="s">
        <v>152</v>
      </c>
      <c r="J35" s="158" t="s">
        <v>156</v>
      </c>
      <c r="K35" s="158" t="s">
        <v>55</v>
      </c>
      <c r="L35" s="159" t="s">
        <v>135</v>
      </c>
      <c r="M35" s="123" t="s">
        <v>154</v>
      </c>
      <c r="N35" s="123">
        <v>50</v>
      </c>
    </row>
    <row r="36" spans="1:14" ht="14.5" customHeight="1">
      <c r="A36" s="125">
        <v>43810</v>
      </c>
      <c r="B36" s="128">
        <v>0.39583333333333331</v>
      </c>
      <c r="C36" s="127">
        <f t="shared" si="4"/>
        <v>43810</v>
      </c>
      <c r="D36" s="128">
        <v>0.40972222222222227</v>
      </c>
      <c r="E36" s="48">
        <f t="shared" si="0"/>
        <v>4</v>
      </c>
      <c r="F36" s="130" t="s">
        <v>126</v>
      </c>
      <c r="G36" s="130" t="s">
        <v>127</v>
      </c>
      <c r="H36" s="132" t="s">
        <v>128</v>
      </c>
      <c r="I36" s="157" t="s">
        <v>152</v>
      </c>
      <c r="J36" s="158" t="s">
        <v>157</v>
      </c>
      <c r="K36" s="158" t="s">
        <v>55</v>
      </c>
      <c r="L36" s="159" t="s">
        <v>135</v>
      </c>
      <c r="M36" s="123" t="s">
        <v>154</v>
      </c>
      <c r="N36" s="123">
        <v>50</v>
      </c>
    </row>
    <row r="37" spans="1:14" ht="14.5" customHeight="1">
      <c r="A37" s="125">
        <v>43810</v>
      </c>
      <c r="B37" s="128">
        <v>0.40972222222222227</v>
      </c>
      <c r="C37" s="127">
        <f t="shared" si="4"/>
        <v>43810</v>
      </c>
      <c r="D37" s="128">
        <v>0.4236111111111111</v>
      </c>
      <c r="E37" s="48">
        <f t="shared" si="0"/>
        <v>4</v>
      </c>
      <c r="F37" s="130" t="s">
        <v>126</v>
      </c>
      <c r="G37" s="130" t="s">
        <v>127</v>
      </c>
      <c r="H37" s="132" t="s">
        <v>128</v>
      </c>
      <c r="I37" s="157" t="s">
        <v>152</v>
      </c>
      <c r="J37" s="158" t="s">
        <v>158</v>
      </c>
      <c r="K37" s="158" t="s">
        <v>67</v>
      </c>
      <c r="L37" s="159" t="s">
        <v>135</v>
      </c>
      <c r="M37" s="123" t="s">
        <v>154</v>
      </c>
      <c r="N37" s="123">
        <v>50</v>
      </c>
    </row>
    <row r="38" spans="1:14" ht="14.5" customHeight="1">
      <c r="A38" s="125">
        <v>43810</v>
      </c>
      <c r="B38" s="128">
        <v>0.45833333333333331</v>
      </c>
      <c r="C38" s="127">
        <f t="shared" si="4"/>
        <v>43810</v>
      </c>
      <c r="D38" s="128">
        <v>0.5</v>
      </c>
      <c r="E38" s="48">
        <f t="shared" si="0"/>
        <v>4</v>
      </c>
      <c r="F38" s="130" t="s">
        <v>126</v>
      </c>
      <c r="G38" s="130" t="s">
        <v>127</v>
      </c>
      <c r="H38" s="131" t="s">
        <v>128</v>
      </c>
      <c r="I38" s="159" t="s">
        <v>159</v>
      </c>
      <c r="J38" s="123" t="s">
        <v>142</v>
      </c>
      <c r="K38" s="123" t="s">
        <v>142</v>
      </c>
      <c r="L38" s="160" t="s">
        <v>143</v>
      </c>
      <c r="M38" s="130" t="s">
        <v>160</v>
      </c>
      <c r="N38" s="132">
        <v>35</v>
      </c>
    </row>
    <row r="39" spans="1:14" ht="14.5" customHeight="1">
      <c r="A39" s="152">
        <v>43810</v>
      </c>
      <c r="B39" s="161">
        <v>0.58333333333333337</v>
      </c>
      <c r="C39" s="152">
        <v>43810</v>
      </c>
      <c r="D39" s="161">
        <v>0.625</v>
      </c>
      <c r="E39" s="48">
        <f t="shared" si="0"/>
        <v>4</v>
      </c>
      <c r="F39" s="120" t="s">
        <v>116</v>
      </c>
      <c r="G39" s="120" t="s">
        <v>117</v>
      </c>
      <c r="H39" s="120" t="s">
        <v>118</v>
      </c>
      <c r="I39" s="162" t="s">
        <v>65</v>
      </c>
      <c r="J39" s="162" t="s">
        <v>63</v>
      </c>
      <c r="K39" s="162" t="s">
        <v>63</v>
      </c>
      <c r="L39" s="162" t="s">
        <v>22</v>
      </c>
      <c r="M39" s="120" t="s">
        <v>122</v>
      </c>
      <c r="N39" s="163">
        <v>9</v>
      </c>
    </row>
    <row r="40" spans="1:14" ht="14.5" customHeight="1">
      <c r="A40" s="147">
        <v>43810</v>
      </c>
      <c r="B40" s="148">
        <v>0.5</v>
      </c>
      <c r="C40" s="147">
        <f>A40</f>
        <v>43810</v>
      </c>
      <c r="D40" s="148">
        <f>B40+TIME(1,0,0)</f>
        <v>0.54166666666666663</v>
      </c>
      <c r="E40" s="67">
        <f t="shared" si="0"/>
        <v>4</v>
      </c>
      <c r="F40" s="149" t="s">
        <v>20</v>
      </c>
      <c r="G40" s="149" t="s">
        <v>21</v>
      </c>
      <c r="H40" s="149" t="s">
        <v>33</v>
      </c>
      <c r="I40" s="150" t="s">
        <v>108</v>
      </c>
      <c r="J40" s="150" t="s">
        <v>72</v>
      </c>
      <c r="K40" s="150" t="s">
        <v>72</v>
      </c>
      <c r="L40" s="149" t="s">
        <v>29</v>
      </c>
      <c r="M40" s="149" t="s">
        <v>34</v>
      </c>
      <c r="N40" s="151">
        <v>45</v>
      </c>
    </row>
    <row r="41" spans="1:14" ht="14.5" customHeight="1">
      <c r="A41" s="125">
        <v>43812</v>
      </c>
      <c r="B41" s="126">
        <v>0.5625</v>
      </c>
      <c r="C41" s="127">
        <f>A41</f>
        <v>43812</v>
      </c>
      <c r="D41" s="128">
        <v>0.60416666666666663</v>
      </c>
      <c r="E41" s="48">
        <f t="shared" si="0"/>
        <v>6</v>
      </c>
      <c r="F41" s="130" t="s">
        <v>126</v>
      </c>
      <c r="G41" s="130" t="s">
        <v>127</v>
      </c>
      <c r="H41" s="131" t="s">
        <v>140</v>
      </c>
      <c r="I41" s="128" t="s">
        <v>149</v>
      </c>
      <c r="J41" s="123" t="s">
        <v>134</v>
      </c>
      <c r="K41" s="123" t="s">
        <v>134</v>
      </c>
      <c r="L41" s="132" t="s">
        <v>150</v>
      </c>
      <c r="M41" s="123" t="s">
        <v>151</v>
      </c>
      <c r="N41" s="132">
        <v>5</v>
      </c>
    </row>
    <row r="42" spans="1:14" ht="14.5" customHeight="1">
      <c r="A42" s="152">
        <v>43812</v>
      </c>
      <c r="B42" s="161">
        <v>0.375</v>
      </c>
      <c r="C42" s="152">
        <v>43812</v>
      </c>
      <c r="D42" s="161">
        <v>0.45833333333333331</v>
      </c>
      <c r="E42" s="48">
        <f t="shared" si="0"/>
        <v>6</v>
      </c>
      <c r="F42" s="120" t="s">
        <v>116</v>
      </c>
      <c r="G42" s="120" t="s">
        <v>117</v>
      </c>
      <c r="H42" s="120" t="s">
        <v>118</v>
      </c>
      <c r="I42" s="162" t="s">
        <v>41</v>
      </c>
      <c r="J42" s="162" t="s">
        <v>201</v>
      </c>
      <c r="K42" s="162" t="s">
        <v>66</v>
      </c>
      <c r="L42" s="162" t="s">
        <v>42</v>
      </c>
      <c r="M42" s="120" t="s">
        <v>123</v>
      </c>
      <c r="N42" s="163">
        <v>30</v>
      </c>
    </row>
    <row r="43" spans="1:14" ht="14.5" customHeight="1">
      <c r="A43" s="147">
        <v>43812</v>
      </c>
      <c r="B43" s="148">
        <v>0.5</v>
      </c>
      <c r="C43" s="147">
        <f>A43</f>
        <v>43812</v>
      </c>
      <c r="D43" s="148">
        <f>B43+TIME(1,0,0)</f>
        <v>0.54166666666666663</v>
      </c>
      <c r="E43" s="67">
        <f t="shared" si="0"/>
        <v>6</v>
      </c>
      <c r="F43" s="149" t="s">
        <v>20</v>
      </c>
      <c r="G43" s="149" t="s">
        <v>21</v>
      </c>
      <c r="H43" s="149" t="s">
        <v>33</v>
      </c>
      <c r="I43" s="155" t="s">
        <v>82</v>
      </c>
      <c r="J43" s="149" t="s">
        <v>112</v>
      </c>
      <c r="K43" s="149" t="s">
        <v>17</v>
      </c>
      <c r="L43" s="164" t="s">
        <v>111</v>
      </c>
      <c r="M43" s="149" t="s">
        <v>83</v>
      </c>
      <c r="N43" s="151">
        <v>80</v>
      </c>
    </row>
    <row r="44" spans="1:14" ht="14.5" customHeight="1">
      <c r="A44" s="147">
        <v>43815</v>
      </c>
      <c r="B44" s="148">
        <v>0.51041666666666663</v>
      </c>
      <c r="C44" s="147">
        <v>43780</v>
      </c>
      <c r="D44" s="148">
        <f>B44+TIME(1,0,0)</f>
        <v>0.55208333333333326</v>
      </c>
      <c r="E44" s="67">
        <f t="shared" si="0"/>
        <v>2</v>
      </c>
      <c r="F44" s="149" t="s">
        <v>20</v>
      </c>
      <c r="G44" s="149" t="s">
        <v>21</v>
      </c>
      <c r="H44" s="149" t="s">
        <v>33</v>
      </c>
      <c r="I44" s="149" t="s">
        <v>49</v>
      </c>
      <c r="J44" s="149" t="s">
        <v>56</v>
      </c>
      <c r="K44" s="149" t="s">
        <v>40</v>
      </c>
      <c r="L44" s="149" t="s">
        <v>50</v>
      </c>
      <c r="M44" s="149" t="s">
        <v>51</v>
      </c>
      <c r="N44" s="151">
        <v>50</v>
      </c>
    </row>
    <row r="45" spans="1:14" ht="14.5" customHeight="1">
      <c r="A45" s="147">
        <v>43816</v>
      </c>
      <c r="B45" s="148">
        <v>0.5</v>
      </c>
      <c r="C45" s="147">
        <v>43795</v>
      </c>
      <c r="D45" s="148">
        <f>B45+TIME(1,0,0)</f>
        <v>0.54166666666666663</v>
      </c>
      <c r="E45" s="67">
        <f t="shared" si="0"/>
        <v>3</v>
      </c>
      <c r="F45" s="149" t="s">
        <v>20</v>
      </c>
      <c r="G45" s="149" t="s">
        <v>21</v>
      </c>
      <c r="H45" s="149" t="s">
        <v>33</v>
      </c>
      <c r="I45" s="150" t="s">
        <v>113</v>
      </c>
      <c r="J45" s="150" t="s">
        <v>85</v>
      </c>
      <c r="K45" s="150" t="s">
        <v>85</v>
      </c>
      <c r="L45" s="149" t="s">
        <v>114</v>
      </c>
      <c r="M45" s="149" t="s">
        <v>51</v>
      </c>
      <c r="N45" s="151">
        <v>50</v>
      </c>
    </row>
    <row r="46" spans="1:14" ht="14.5" customHeight="1">
      <c r="A46" s="147">
        <v>43817</v>
      </c>
      <c r="B46" s="148">
        <v>0.3125</v>
      </c>
      <c r="C46" s="147">
        <f t="shared" ref="C46:C57" si="5">A46</f>
        <v>43817</v>
      </c>
      <c r="D46" s="148">
        <f>B46+TIME(1,0,0)</f>
        <v>0.35416666666666669</v>
      </c>
      <c r="E46" s="67">
        <f t="shared" si="0"/>
        <v>4</v>
      </c>
      <c r="F46" s="149" t="s">
        <v>52</v>
      </c>
      <c r="G46" s="149" t="s">
        <v>104</v>
      </c>
      <c r="H46" s="149" t="s">
        <v>33</v>
      </c>
      <c r="I46" s="149" t="s">
        <v>105</v>
      </c>
      <c r="J46" s="150" t="s">
        <v>55</v>
      </c>
      <c r="K46" s="150" t="s">
        <v>55</v>
      </c>
      <c r="L46" s="149" t="s">
        <v>42</v>
      </c>
      <c r="M46" s="149" t="s">
        <v>54</v>
      </c>
      <c r="N46" s="151">
        <v>80</v>
      </c>
    </row>
    <row r="47" spans="1:14" ht="14.5" customHeight="1">
      <c r="A47" s="152">
        <v>43817</v>
      </c>
      <c r="B47" s="153">
        <v>0.375</v>
      </c>
      <c r="C47" s="152">
        <f t="shared" si="5"/>
        <v>43817</v>
      </c>
      <c r="D47" s="153">
        <f>B47+TIME(0,30,0)</f>
        <v>0.39583333333333331</v>
      </c>
      <c r="E47" s="48">
        <f t="shared" si="0"/>
        <v>4</v>
      </c>
      <c r="F47" s="56" t="s">
        <v>116</v>
      </c>
      <c r="G47" s="120" t="s">
        <v>117</v>
      </c>
      <c r="H47" s="154" t="s">
        <v>24</v>
      </c>
      <c r="I47" s="154" t="s">
        <v>188</v>
      </c>
      <c r="J47" s="123" t="s">
        <v>177</v>
      </c>
      <c r="K47" s="123" t="s">
        <v>177</v>
      </c>
      <c r="L47" s="123" t="s">
        <v>189</v>
      </c>
      <c r="M47" s="123" t="s">
        <v>32</v>
      </c>
      <c r="N47" s="165">
        <v>7</v>
      </c>
    </row>
    <row r="48" spans="1:14" ht="14.5" customHeight="1">
      <c r="A48" s="152">
        <v>43817</v>
      </c>
      <c r="B48" s="153">
        <v>0.39583333333333331</v>
      </c>
      <c r="C48" s="152">
        <f t="shared" si="5"/>
        <v>43817</v>
      </c>
      <c r="D48" s="153">
        <f>B48+TIME(0,30,0)</f>
        <v>0.41666666666666663</v>
      </c>
      <c r="E48" s="48">
        <f t="shared" si="0"/>
        <v>4</v>
      </c>
      <c r="F48" s="56" t="s">
        <v>116</v>
      </c>
      <c r="G48" s="120" t="s">
        <v>117</v>
      </c>
      <c r="H48" s="154" t="s">
        <v>24</v>
      </c>
      <c r="I48" s="154" t="s">
        <v>190</v>
      </c>
      <c r="J48" s="123" t="s">
        <v>177</v>
      </c>
      <c r="K48" s="123" t="s">
        <v>177</v>
      </c>
      <c r="L48" s="123" t="s">
        <v>189</v>
      </c>
      <c r="M48" s="123" t="s">
        <v>32</v>
      </c>
      <c r="N48" s="165">
        <v>7</v>
      </c>
    </row>
    <row r="49" spans="1:14" ht="14.5" customHeight="1">
      <c r="A49" s="152">
        <v>43817</v>
      </c>
      <c r="B49" s="153">
        <v>0.4375</v>
      </c>
      <c r="C49" s="152">
        <f t="shared" si="5"/>
        <v>43817</v>
      </c>
      <c r="D49" s="153">
        <f>B49+TIME(0,30,0)</f>
        <v>0.45833333333333331</v>
      </c>
      <c r="E49" s="48">
        <f t="shared" si="0"/>
        <v>4</v>
      </c>
      <c r="F49" s="56" t="s">
        <v>116</v>
      </c>
      <c r="G49" s="120" t="s">
        <v>117</v>
      </c>
      <c r="H49" s="154" t="s">
        <v>24</v>
      </c>
      <c r="I49" s="123" t="s">
        <v>77</v>
      </c>
      <c r="J49" s="123" t="s">
        <v>191</v>
      </c>
      <c r="K49" s="123" t="s">
        <v>192</v>
      </c>
      <c r="L49" s="123" t="s">
        <v>189</v>
      </c>
      <c r="M49" s="123" t="s">
        <v>43</v>
      </c>
      <c r="N49" s="154">
        <v>20</v>
      </c>
    </row>
    <row r="50" spans="1:14" ht="14.5" customHeight="1">
      <c r="A50" s="152">
        <v>43817</v>
      </c>
      <c r="B50" s="153">
        <v>0.45833333333333331</v>
      </c>
      <c r="C50" s="152">
        <f t="shared" si="5"/>
        <v>43817</v>
      </c>
      <c r="D50" s="153">
        <f>B50+TIME(1,0,0)</f>
        <v>0.5</v>
      </c>
      <c r="E50" s="48">
        <f t="shared" si="0"/>
        <v>4</v>
      </c>
      <c r="F50" s="56" t="s">
        <v>116</v>
      </c>
      <c r="G50" s="120" t="s">
        <v>117</v>
      </c>
      <c r="H50" s="154" t="s">
        <v>24</v>
      </c>
      <c r="I50" s="123" t="s">
        <v>78</v>
      </c>
      <c r="J50" s="123" t="s">
        <v>191</v>
      </c>
      <c r="K50" s="123" t="s">
        <v>192</v>
      </c>
      <c r="L50" s="123" t="s">
        <v>189</v>
      </c>
      <c r="M50" s="123" t="s">
        <v>43</v>
      </c>
      <c r="N50" s="154">
        <v>20</v>
      </c>
    </row>
    <row r="51" spans="1:14" ht="14.5" customHeight="1">
      <c r="A51" s="125">
        <v>43817</v>
      </c>
      <c r="B51" s="156">
        <v>0.35416666666666669</v>
      </c>
      <c r="C51" s="127">
        <f t="shared" si="5"/>
        <v>43817</v>
      </c>
      <c r="D51" s="128">
        <v>0.36805555555555558</v>
      </c>
      <c r="E51" s="48">
        <f t="shared" si="0"/>
        <v>4</v>
      </c>
      <c r="F51" s="130" t="s">
        <v>126</v>
      </c>
      <c r="G51" s="130" t="s">
        <v>127</v>
      </c>
      <c r="H51" s="132" t="s">
        <v>128</v>
      </c>
      <c r="I51" s="157" t="s">
        <v>152</v>
      </c>
      <c r="J51" s="158" t="s">
        <v>161</v>
      </c>
      <c r="K51" s="158" t="s">
        <v>69</v>
      </c>
      <c r="L51" s="123" t="s">
        <v>42</v>
      </c>
      <c r="M51" s="123" t="s">
        <v>154</v>
      </c>
      <c r="N51" s="123">
        <v>50</v>
      </c>
    </row>
    <row r="52" spans="1:14" ht="14.5" customHeight="1">
      <c r="A52" s="125">
        <v>43817</v>
      </c>
      <c r="B52" s="128">
        <v>0.36805555555555558</v>
      </c>
      <c r="C52" s="127">
        <f t="shared" si="5"/>
        <v>43817</v>
      </c>
      <c r="D52" s="128">
        <v>0.38194444444444442</v>
      </c>
      <c r="E52" s="48">
        <f t="shared" si="0"/>
        <v>4</v>
      </c>
      <c r="F52" s="130" t="s">
        <v>126</v>
      </c>
      <c r="G52" s="130" t="s">
        <v>127</v>
      </c>
      <c r="H52" s="132" t="s">
        <v>128</v>
      </c>
      <c r="I52" s="157" t="s">
        <v>152</v>
      </c>
      <c r="J52" s="158" t="s">
        <v>162</v>
      </c>
      <c r="K52" s="158" t="s">
        <v>86</v>
      </c>
      <c r="L52" s="123" t="s">
        <v>42</v>
      </c>
      <c r="M52" s="123" t="s">
        <v>154</v>
      </c>
      <c r="N52" s="123">
        <v>50</v>
      </c>
    </row>
    <row r="53" spans="1:14" ht="14.5" customHeight="1">
      <c r="A53" s="125">
        <v>43817</v>
      </c>
      <c r="B53" s="128">
        <v>0.38194444444444442</v>
      </c>
      <c r="C53" s="127">
        <f t="shared" si="5"/>
        <v>43817</v>
      </c>
      <c r="D53" s="128">
        <v>0.39583333333333331</v>
      </c>
      <c r="E53" s="48">
        <f t="shared" si="0"/>
        <v>4</v>
      </c>
      <c r="F53" s="130" t="s">
        <v>126</v>
      </c>
      <c r="G53" s="130" t="s">
        <v>127</v>
      </c>
      <c r="H53" s="132" t="s">
        <v>128</v>
      </c>
      <c r="I53" s="157" t="s">
        <v>152</v>
      </c>
      <c r="J53" s="158" t="s">
        <v>163</v>
      </c>
      <c r="K53" s="158" t="s">
        <v>86</v>
      </c>
      <c r="L53" s="123" t="s">
        <v>42</v>
      </c>
      <c r="M53" s="123" t="s">
        <v>154</v>
      </c>
      <c r="N53" s="123">
        <v>50</v>
      </c>
    </row>
    <row r="54" spans="1:14" ht="14.5" customHeight="1">
      <c r="A54" s="125">
        <v>43817</v>
      </c>
      <c r="B54" s="128">
        <v>0.39583333333333331</v>
      </c>
      <c r="C54" s="127">
        <f t="shared" si="5"/>
        <v>43817</v>
      </c>
      <c r="D54" s="128">
        <v>0.40972222222222227</v>
      </c>
      <c r="E54" s="48">
        <f t="shared" si="0"/>
        <v>4</v>
      </c>
      <c r="F54" s="130" t="s">
        <v>126</v>
      </c>
      <c r="G54" s="130" t="s">
        <v>127</v>
      </c>
      <c r="H54" s="132" t="s">
        <v>128</v>
      </c>
      <c r="I54" s="157" t="s">
        <v>152</v>
      </c>
      <c r="J54" s="158" t="s">
        <v>164</v>
      </c>
      <c r="K54" s="158" t="s">
        <v>86</v>
      </c>
      <c r="L54" s="123" t="s">
        <v>42</v>
      </c>
      <c r="M54" s="123" t="s">
        <v>154</v>
      </c>
      <c r="N54" s="123">
        <v>50</v>
      </c>
    </row>
    <row r="55" spans="1:14" ht="14.5" customHeight="1">
      <c r="A55" s="125">
        <v>43817</v>
      </c>
      <c r="B55" s="128">
        <v>0.40972222222222227</v>
      </c>
      <c r="C55" s="127">
        <f t="shared" si="5"/>
        <v>43817</v>
      </c>
      <c r="D55" s="128">
        <v>0.4236111111111111</v>
      </c>
      <c r="E55" s="48">
        <f t="shared" si="0"/>
        <v>4</v>
      </c>
      <c r="F55" s="130" t="s">
        <v>126</v>
      </c>
      <c r="G55" s="130" t="s">
        <v>127</v>
      </c>
      <c r="H55" s="132" t="s">
        <v>128</v>
      </c>
      <c r="I55" s="157" t="s">
        <v>165</v>
      </c>
      <c r="J55" s="158" t="s">
        <v>166</v>
      </c>
      <c r="K55" s="158" t="s">
        <v>84</v>
      </c>
      <c r="L55" s="123" t="s">
        <v>42</v>
      </c>
      <c r="M55" s="123" t="s">
        <v>154</v>
      </c>
      <c r="N55" s="123">
        <v>50</v>
      </c>
    </row>
    <row r="56" spans="1:14" ht="14.5" customHeight="1">
      <c r="A56" s="125">
        <v>43817</v>
      </c>
      <c r="B56" s="156">
        <v>0.4375</v>
      </c>
      <c r="C56" s="127">
        <f t="shared" si="5"/>
        <v>43817</v>
      </c>
      <c r="D56" s="128">
        <v>0.5</v>
      </c>
      <c r="E56" s="48">
        <f t="shared" si="0"/>
        <v>4</v>
      </c>
      <c r="F56" s="130" t="s">
        <v>126</v>
      </c>
      <c r="G56" s="130" t="s">
        <v>127</v>
      </c>
      <c r="H56" s="131" t="s">
        <v>140</v>
      </c>
      <c r="I56" s="166" t="s">
        <v>167</v>
      </c>
      <c r="J56" s="123" t="s">
        <v>142</v>
      </c>
      <c r="K56" s="123" t="s">
        <v>142</v>
      </c>
      <c r="L56" s="132" t="s">
        <v>168</v>
      </c>
      <c r="M56" s="123" t="s">
        <v>144</v>
      </c>
      <c r="N56" s="132">
        <v>10</v>
      </c>
    </row>
    <row r="57" spans="1:14" ht="14.5" customHeight="1">
      <c r="A57" s="125">
        <v>43817</v>
      </c>
      <c r="B57" s="156">
        <v>0.4375</v>
      </c>
      <c r="C57" s="127">
        <f t="shared" si="5"/>
        <v>43817</v>
      </c>
      <c r="D57" s="128">
        <v>0.5</v>
      </c>
      <c r="E57" s="48">
        <f t="shared" si="0"/>
        <v>4</v>
      </c>
      <c r="F57" s="130" t="s">
        <v>126</v>
      </c>
      <c r="G57" s="130" t="s">
        <v>127</v>
      </c>
      <c r="H57" s="131" t="s">
        <v>145</v>
      </c>
      <c r="I57" s="166" t="s">
        <v>169</v>
      </c>
      <c r="J57" s="166" t="s">
        <v>147</v>
      </c>
      <c r="K57" s="123" t="s">
        <v>134</v>
      </c>
      <c r="L57" s="123" t="s">
        <v>42</v>
      </c>
      <c r="M57" s="123" t="s">
        <v>148</v>
      </c>
      <c r="N57" s="132">
        <v>15</v>
      </c>
    </row>
    <row r="58" spans="1:14" ht="14.5" customHeight="1">
      <c r="A58" s="152">
        <v>43817</v>
      </c>
      <c r="B58" s="161">
        <v>0.45833333333333331</v>
      </c>
      <c r="C58" s="152">
        <v>43817</v>
      </c>
      <c r="D58" s="161">
        <v>0.47916666666666669</v>
      </c>
      <c r="E58" s="48">
        <f t="shared" si="0"/>
        <v>4</v>
      </c>
      <c r="F58" s="120" t="s">
        <v>116</v>
      </c>
      <c r="G58" s="120" t="s">
        <v>117</v>
      </c>
      <c r="H58" s="120" t="s">
        <v>118</v>
      </c>
      <c r="I58" s="162" t="s">
        <v>70</v>
      </c>
      <c r="J58" s="162" t="s">
        <v>71</v>
      </c>
      <c r="K58" s="162" t="s">
        <v>72</v>
      </c>
      <c r="L58" s="162" t="s">
        <v>73</v>
      </c>
      <c r="M58" s="120" t="s">
        <v>123</v>
      </c>
      <c r="N58" s="163">
        <v>30</v>
      </c>
    </row>
    <row r="59" spans="1:14" ht="14.5" customHeight="1">
      <c r="A59" s="152">
        <v>43817</v>
      </c>
      <c r="B59" s="161">
        <v>0.47916666666666669</v>
      </c>
      <c r="C59" s="152">
        <v>43817</v>
      </c>
      <c r="D59" s="161">
        <v>0.5</v>
      </c>
      <c r="E59" s="48">
        <f t="shared" si="0"/>
        <v>4</v>
      </c>
      <c r="F59" s="120" t="s">
        <v>116</v>
      </c>
      <c r="G59" s="120" t="s">
        <v>117</v>
      </c>
      <c r="H59" s="120" t="s">
        <v>118</v>
      </c>
      <c r="I59" s="162" t="s">
        <v>74</v>
      </c>
      <c r="J59" s="162" t="s">
        <v>71</v>
      </c>
      <c r="K59" s="162" t="s">
        <v>72</v>
      </c>
      <c r="L59" s="162" t="s">
        <v>73</v>
      </c>
      <c r="M59" s="120" t="s">
        <v>124</v>
      </c>
      <c r="N59" s="163">
        <v>10</v>
      </c>
    </row>
    <row r="60" spans="1:14" ht="14.5" customHeight="1">
      <c r="A60" s="152">
        <v>43817</v>
      </c>
      <c r="B60" s="161">
        <v>0.5625</v>
      </c>
      <c r="C60" s="152">
        <v>43817</v>
      </c>
      <c r="D60" s="161">
        <v>0.60416666666666663</v>
      </c>
      <c r="E60" s="48">
        <f t="shared" si="0"/>
        <v>4</v>
      </c>
      <c r="F60" s="120" t="s">
        <v>116</v>
      </c>
      <c r="G60" s="120" t="s">
        <v>117</v>
      </c>
      <c r="H60" s="120" t="s">
        <v>118</v>
      </c>
      <c r="I60" s="162" t="s">
        <v>79</v>
      </c>
      <c r="J60" s="162" t="s">
        <v>88</v>
      </c>
      <c r="K60" s="162" t="s">
        <v>88</v>
      </c>
      <c r="L60" s="162" t="s">
        <v>22</v>
      </c>
      <c r="M60" s="120" t="s">
        <v>124</v>
      </c>
      <c r="N60" s="163">
        <v>10</v>
      </c>
    </row>
    <row r="61" spans="1:14" ht="14.5" customHeight="1">
      <c r="A61" s="147">
        <v>43817</v>
      </c>
      <c r="B61" s="148">
        <v>0.58333333333333337</v>
      </c>
      <c r="C61" s="147">
        <v>43795</v>
      </c>
      <c r="D61" s="148">
        <f>B61+TIME(1,0,0)</f>
        <v>0.625</v>
      </c>
      <c r="E61" s="67">
        <f t="shared" si="0"/>
        <v>4</v>
      </c>
      <c r="F61" s="149" t="s">
        <v>20</v>
      </c>
      <c r="G61" s="149" t="s">
        <v>21</v>
      </c>
      <c r="H61" s="149" t="s">
        <v>33</v>
      </c>
      <c r="I61" s="150" t="s">
        <v>115</v>
      </c>
      <c r="J61" s="150" t="s">
        <v>227</v>
      </c>
      <c r="K61" s="150" t="s">
        <v>40</v>
      </c>
      <c r="L61" s="150" t="s">
        <v>220</v>
      </c>
      <c r="M61" s="149" t="s">
        <v>51</v>
      </c>
      <c r="N61" s="151">
        <v>50</v>
      </c>
    </row>
    <row r="62" spans="1:14" ht="14.5" customHeight="1">
      <c r="A62" s="152">
        <v>43818</v>
      </c>
      <c r="B62" s="153">
        <v>0.5</v>
      </c>
      <c r="C62" s="152">
        <f>A62</f>
        <v>43818</v>
      </c>
      <c r="D62" s="153">
        <f>B62+TIME(1,0,0)</f>
        <v>0.54166666666666663</v>
      </c>
      <c r="E62" s="48">
        <f t="shared" si="0"/>
        <v>5</v>
      </c>
      <c r="F62" s="56" t="s">
        <v>116</v>
      </c>
      <c r="G62" s="120" t="s">
        <v>117</v>
      </c>
      <c r="H62" s="154" t="s">
        <v>24</v>
      </c>
      <c r="I62" s="165" t="s">
        <v>193</v>
      </c>
      <c r="J62" s="123" t="s">
        <v>192</v>
      </c>
      <c r="K62" s="123" t="s">
        <v>192</v>
      </c>
      <c r="L62" s="123" t="s">
        <v>194</v>
      </c>
      <c r="M62" s="123" t="s">
        <v>195</v>
      </c>
      <c r="N62" s="123">
        <v>7</v>
      </c>
    </row>
    <row r="63" spans="1:14" ht="14.5" customHeight="1">
      <c r="A63" s="125">
        <v>43818</v>
      </c>
      <c r="B63" s="126">
        <v>0.5625</v>
      </c>
      <c r="C63" s="127">
        <f>A63</f>
        <v>43818</v>
      </c>
      <c r="D63" s="128">
        <v>0.375</v>
      </c>
      <c r="E63" s="48">
        <f t="shared" si="0"/>
        <v>5</v>
      </c>
      <c r="F63" s="56" t="s">
        <v>116</v>
      </c>
      <c r="G63" s="130" t="s">
        <v>127</v>
      </c>
      <c r="H63" s="131" t="s">
        <v>128</v>
      </c>
      <c r="I63" s="132" t="s">
        <v>129</v>
      </c>
      <c r="J63" s="166" t="s">
        <v>170</v>
      </c>
      <c r="K63" s="158" t="s">
        <v>86</v>
      </c>
      <c r="L63" s="160" t="s">
        <v>131</v>
      </c>
      <c r="M63" s="130" t="s">
        <v>132</v>
      </c>
      <c r="N63" s="132">
        <v>7</v>
      </c>
    </row>
    <row r="64" spans="1:14" ht="14.5" customHeight="1">
      <c r="A64" s="125">
        <v>43819</v>
      </c>
      <c r="B64" s="126">
        <v>0.5625</v>
      </c>
      <c r="C64" s="127">
        <f>A64</f>
        <v>43819</v>
      </c>
      <c r="D64" s="128">
        <v>0.60416666666666663</v>
      </c>
      <c r="E64" s="48">
        <f t="shared" si="0"/>
        <v>6</v>
      </c>
      <c r="F64" s="56" t="s">
        <v>116</v>
      </c>
      <c r="G64" s="130" t="s">
        <v>127</v>
      </c>
      <c r="H64" s="131" t="s">
        <v>140</v>
      </c>
      <c r="I64" s="128" t="s">
        <v>149</v>
      </c>
      <c r="J64" s="123" t="s">
        <v>134</v>
      </c>
      <c r="K64" s="123" t="s">
        <v>134</v>
      </c>
      <c r="L64" s="132" t="s">
        <v>150</v>
      </c>
      <c r="M64" s="123" t="s">
        <v>151</v>
      </c>
      <c r="N64" s="132">
        <v>4</v>
      </c>
    </row>
    <row r="65" spans="1:14" ht="14.5" customHeight="1">
      <c r="A65" s="152">
        <v>43819</v>
      </c>
      <c r="B65" s="161">
        <v>0.375</v>
      </c>
      <c r="C65" s="152">
        <v>43819</v>
      </c>
      <c r="D65" s="161">
        <v>0.45833333333333331</v>
      </c>
      <c r="E65" s="48">
        <f t="shared" si="0"/>
        <v>6</v>
      </c>
      <c r="F65" s="56" t="s">
        <v>116</v>
      </c>
      <c r="G65" s="120" t="s">
        <v>117</v>
      </c>
      <c r="H65" s="120" t="s">
        <v>118</v>
      </c>
      <c r="I65" s="162" t="s">
        <v>81</v>
      </c>
      <c r="J65" s="162" t="s">
        <v>202</v>
      </c>
      <c r="K65" s="162" t="s">
        <v>125</v>
      </c>
      <c r="L65" s="162" t="s">
        <v>42</v>
      </c>
      <c r="M65" s="120" t="s">
        <v>122</v>
      </c>
      <c r="N65" s="163">
        <v>9</v>
      </c>
    </row>
    <row r="66" spans="1:14" ht="14.5" customHeight="1">
      <c r="A66" s="152">
        <v>43823</v>
      </c>
      <c r="B66" s="161">
        <v>0.58333333333333337</v>
      </c>
      <c r="C66" s="152">
        <v>43823</v>
      </c>
      <c r="D66" s="161">
        <v>0.625</v>
      </c>
      <c r="E66" s="48">
        <f t="shared" si="0"/>
        <v>3</v>
      </c>
      <c r="F66" s="56" t="s">
        <v>116</v>
      </c>
      <c r="G66" s="120" t="s">
        <v>117</v>
      </c>
      <c r="H66" s="120" t="s">
        <v>118</v>
      </c>
      <c r="I66" s="162" t="s">
        <v>87</v>
      </c>
      <c r="J66" s="162" t="s">
        <v>53</v>
      </c>
      <c r="K66" s="162" t="s">
        <v>53</v>
      </c>
      <c r="L66" s="162" t="s">
        <v>22</v>
      </c>
      <c r="M66" s="120" t="s">
        <v>123</v>
      </c>
      <c r="N66" s="163">
        <v>30</v>
      </c>
    </row>
    <row r="67" spans="1:14" ht="14.5" customHeight="1">
      <c r="A67" s="152">
        <v>43824</v>
      </c>
      <c r="B67" s="153">
        <v>0.375</v>
      </c>
      <c r="C67" s="152">
        <f t="shared" ref="C67:C79" si="6">A67</f>
        <v>43824</v>
      </c>
      <c r="D67" s="153">
        <f>B67+TIME(0,50,0)</f>
        <v>0.40972222222222221</v>
      </c>
      <c r="E67" s="48">
        <f t="shared" si="0"/>
        <v>4</v>
      </c>
      <c r="F67" s="56" t="s">
        <v>116</v>
      </c>
      <c r="G67" s="120" t="s">
        <v>117</v>
      </c>
      <c r="H67" s="154" t="s">
        <v>24</v>
      </c>
      <c r="I67" s="123" t="s">
        <v>196</v>
      </c>
      <c r="J67" s="123" t="s">
        <v>89</v>
      </c>
      <c r="K67" s="123" t="s">
        <v>89</v>
      </c>
      <c r="L67" s="123" t="s">
        <v>189</v>
      </c>
      <c r="M67" s="123" t="s">
        <v>27</v>
      </c>
      <c r="N67" s="123">
        <v>7</v>
      </c>
    </row>
    <row r="68" spans="1:14" ht="14.5" customHeight="1">
      <c r="A68" s="167">
        <v>43824</v>
      </c>
      <c r="B68" s="168">
        <v>0.41666666666666669</v>
      </c>
      <c r="C68" s="167">
        <f t="shared" si="6"/>
        <v>43824</v>
      </c>
      <c r="D68" s="168">
        <f>B68+TIME(0,30,0)</f>
        <v>0.4375</v>
      </c>
      <c r="E68" s="96">
        <f t="shared" ref="E68:E82" si="7">WEEKDAY(A68)</f>
        <v>4</v>
      </c>
      <c r="F68" s="169" t="s">
        <v>14</v>
      </c>
      <c r="G68" s="169" t="s">
        <v>15</v>
      </c>
      <c r="H68" s="170" t="s">
        <v>24</v>
      </c>
      <c r="I68" s="170" t="s">
        <v>75</v>
      </c>
      <c r="J68" s="170" t="s">
        <v>76</v>
      </c>
      <c r="K68" s="170" t="s">
        <v>25</v>
      </c>
      <c r="L68" s="170" t="s">
        <v>189</v>
      </c>
      <c r="M68" s="170" t="s">
        <v>43</v>
      </c>
      <c r="N68" s="170">
        <v>20</v>
      </c>
    </row>
    <row r="69" spans="1:14" ht="14.5" customHeight="1">
      <c r="A69" s="171">
        <v>43824</v>
      </c>
      <c r="B69" s="172">
        <v>0.4375</v>
      </c>
      <c r="C69" s="171">
        <f t="shared" si="6"/>
        <v>43824</v>
      </c>
      <c r="D69" s="172">
        <f>B69+TIME(0,30,0)</f>
        <v>0.45833333333333331</v>
      </c>
      <c r="E69" s="48">
        <f t="shared" si="7"/>
        <v>4</v>
      </c>
      <c r="F69" s="56" t="s">
        <v>116</v>
      </c>
      <c r="G69" s="120" t="s">
        <v>117</v>
      </c>
      <c r="H69" s="173" t="s">
        <v>24</v>
      </c>
      <c r="I69" s="110" t="s">
        <v>77</v>
      </c>
      <c r="J69" s="110" t="s">
        <v>197</v>
      </c>
      <c r="K69" s="110" t="s">
        <v>177</v>
      </c>
      <c r="L69" s="110" t="s">
        <v>189</v>
      </c>
      <c r="M69" s="110" t="s">
        <v>43</v>
      </c>
      <c r="N69" s="173">
        <v>20</v>
      </c>
    </row>
    <row r="70" spans="1:14" ht="14.5" customHeight="1">
      <c r="A70" s="171">
        <v>43824</v>
      </c>
      <c r="B70" s="172">
        <v>0.45833333333333331</v>
      </c>
      <c r="C70" s="171">
        <f t="shared" si="6"/>
        <v>43824</v>
      </c>
      <c r="D70" s="172">
        <f>B70+TIME(1,0,0)</f>
        <v>0.5</v>
      </c>
      <c r="E70" s="48">
        <f t="shared" si="7"/>
        <v>4</v>
      </c>
      <c r="F70" s="56" t="s">
        <v>116</v>
      </c>
      <c r="G70" s="120" t="s">
        <v>117</v>
      </c>
      <c r="H70" s="173" t="s">
        <v>24</v>
      </c>
      <c r="I70" s="110" t="s">
        <v>78</v>
      </c>
      <c r="J70" s="110" t="s">
        <v>197</v>
      </c>
      <c r="K70" s="110" t="s">
        <v>177</v>
      </c>
      <c r="L70" s="110" t="s">
        <v>189</v>
      </c>
      <c r="M70" s="110" t="s">
        <v>43</v>
      </c>
      <c r="N70" s="173">
        <v>20</v>
      </c>
    </row>
    <row r="71" spans="1:14" ht="14.5" customHeight="1">
      <c r="A71" s="171">
        <v>43824</v>
      </c>
      <c r="B71" s="172">
        <v>0.5</v>
      </c>
      <c r="C71" s="171">
        <f t="shared" si="6"/>
        <v>43824</v>
      </c>
      <c r="D71" s="172">
        <f>B71+TIME(0,40,0)</f>
        <v>0.52777777777777779</v>
      </c>
      <c r="E71" s="48">
        <f t="shared" si="7"/>
        <v>4</v>
      </c>
      <c r="F71" s="56" t="s">
        <v>116</v>
      </c>
      <c r="G71" s="120" t="s">
        <v>117</v>
      </c>
      <c r="H71" s="173" t="s">
        <v>24</v>
      </c>
      <c r="I71" s="173" t="s">
        <v>198</v>
      </c>
      <c r="J71" s="110" t="s">
        <v>177</v>
      </c>
      <c r="K71" s="110" t="s">
        <v>177</v>
      </c>
      <c r="L71" s="110" t="s">
        <v>189</v>
      </c>
      <c r="M71" s="110" t="s">
        <v>32</v>
      </c>
      <c r="N71" s="110">
        <v>7</v>
      </c>
    </row>
    <row r="72" spans="1:14" ht="14.5" customHeight="1">
      <c r="A72" s="104">
        <v>43824</v>
      </c>
      <c r="B72" s="105">
        <v>0.35416666666666669</v>
      </c>
      <c r="C72" s="106">
        <f t="shared" si="6"/>
        <v>43824</v>
      </c>
      <c r="D72" s="107">
        <v>0.36805555555555558</v>
      </c>
      <c r="E72" s="48">
        <f t="shared" si="7"/>
        <v>4</v>
      </c>
      <c r="F72" s="108" t="s">
        <v>126</v>
      </c>
      <c r="G72" s="108" t="s">
        <v>127</v>
      </c>
      <c r="H72" s="113" t="s">
        <v>128</v>
      </c>
      <c r="I72" s="174" t="s">
        <v>152</v>
      </c>
      <c r="J72" s="173" t="s">
        <v>171</v>
      </c>
      <c r="K72" s="173" t="s">
        <v>28</v>
      </c>
      <c r="L72" s="112" t="s">
        <v>135</v>
      </c>
      <c r="M72" s="111" t="s">
        <v>154</v>
      </c>
      <c r="N72" s="111">
        <v>50</v>
      </c>
    </row>
    <row r="73" spans="1:14" ht="14.5" customHeight="1">
      <c r="A73" s="104">
        <v>43824</v>
      </c>
      <c r="B73" s="107">
        <v>0.36805555555555558</v>
      </c>
      <c r="C73" s="106">
        <f t="shared" si="6"/>
        <v>43824</v>
      </c>
      <c r="D73" s="107">
        <v>0.38194444444444442</v>
      </c>
      <c r="E73" s="48">
        <f t="shared" si="7"/>
        <v>4</v>
      </c>
      <c r="F73" s="108" t="s">
        <v>126</v>
      </c>
      <c r="G73" s="108" t="s">
        <v>127</v>
      </c>
      <c r="H73" s="113" t="s">
        <v>128</v>
      </c>
      <c r="I73" s="174" t="s">
        <v>152</v>
      </c>
      <c r="J73" s="173" t="s">
        <v>172</v>
      </c>
      <c r="K73" s="173" t="s">
        <v>30</v>
      </c>
      <c r="L73" s="112" t="s">
        <v>135</v>
      </c>
      <c r="M73" s="111" t="s">
        <v>154</v>
      </c>
      <c r="N73" s="111">
        <v>50</v>
      </c>
    </row>
    <row r="74" spans="1:14" ht="14.5" customHeight="1">
      <c r="A74" s="104">
        <v>43824</v>
      </c>
      <c r="B74" s="107">
        <v>0.38194444444444442</v>
      </c>
      <c r="C74" s="106">
        <f t="shared" si="6"/>
        <v>43824</v>
      </c>
      <c r="D74" s="107">
        <v>0.39583333333333331</v>
      </c>
      <c r="E74" s="48">
        <f t="shared" si="7"/>
        <v>4</v>
      </c>
      <c r="F74" s="108" t="s">
        <v>126</v>
      </c>
      <c r="G74" s="108" t="s">
        <v>127</v>
      </c>
      <c r="H74" s="113" t="s">
        <v>128</v>
      </c>
      <c r="I74" s="174" t="s">
        <v>152</v>
      </c>
      <c r="J74" s="173" t="s">
        <v>173</v>
      </c>
      <c r="K74" s="173" t="s">
        <v>57</v>
      </c>
      <c r="L74" s="112" t="s">
        <v>135</v>
      </c>
      <c r="M74" s="111" t="s">
        <v>154</v>
      </c>
      <c r="N74" s="111">
        <v>50</v>
      </c>
    </row>
    <row r="75" spans="1:14" ht="14.5" customHeight="1">
      <c r="A75" s="104">
        <v>43824</v>
      </c>
      <c r="B75" s="107">
        <v>0.39583333333333331</v>
      </c>
      <c r="C75" s="106">
        <f t="shared" si="6"/>
        <v>43824</v>
      </c>
      <c r="D75" s="107">
        <v>0.40972222222222227</v>
      </c>
      <c r="E75" s="48">
        <f t="shared" si="7"/>
        <v>4</v>
      </c>
      <c r="F75" s="108" t="s">
        <v>126</v>
      </c>
      <c r="G75" s="108" t="s">
        <v>127</v>
      </c>
      <c r="H75" s="113" t="s">
        <v>128</v>
      </c>
      <c r="I75" s="174" t="s">
        <v>152</v>
      </c>
      <c r="J75" s="173" t="s">
        <v>174</v>
      </c>
      <c r="K75" s="173" t="s">
        <v>57</v>
      </c>
      <c r="L75" s="112" t="s">
        <v>135</v>
      </c>
      <c r="M75" s="111" t="s">
        <v>154</v>
      </c>
      <c r="N75" s="111">
        <v>50</v>
      </c>
    </row>
    <row r="76" spans="1:14" ht="14.5" customHeight="1">
      <c r="A76" s="104">
        <v>43824</v>
      </c>
      <c r="B76" s="107">
        <v>0.40972222222222227</v>
      </c>
      <c r="C76" s="106">
        <f t="shared" si="6"/>
        <v>43824</v>
      </c>
      <c r="D76" s="107">
        <v>0.4236111111111111</v>
      </c>
      <c r="E76" s="48">
        <f t="shared" si="7"/>
        <v>4</v>
      </c>
      <c r="F76" s="108" t="s">
        <v>126</v>
      </c>
      <c r="G76" s="108" t="s">
        <v>127</v>
      </c>
      <c r="H76" s="113" t="s">
        <v>128</v>
      </c>
      <c r="I76" s="174" t="s">
        <v>152</v>
      </c>
      <c r="J76" s="173" t="s">
        <v>175</v>
      </c>
      <c r="K76" s="173" t="s">
        <v>57</v>
      </c>
      <c r="L76" s="112" t="s">
        <v>135</v>
      </c>
      <c r="M76" s="111" t="s">
        <v>154</v>
      </c>
      <c r="N76" s="111">
        <v>50</v>
      </c>
    </row>
    <row r="77" spans="1:14" ht="14.5" customHeight="1">
      <c r="A77" s="104">
        <v>43824</v>
      </c>
      <c r="B77" s="107">
        <v>0.4375</v>
      </c>
      <c r="C77" s="106">
        <f t="shared" si="6"/>
        <v>43824</v>
      </c>
      <c r="D77" s="107">
        <v>0.47916666666666669</v>
      </c>
      <c r="E77" s="48">
        <f t="shared" si="7"/>
        <v>4</v>
      </c>
      <c r="F77" s="108" t="s">
        <v>126</v>
      </c>
      <c r="G77" s="108" t="s">
        <v>127</v>
      </c>
      <c r="H77" s="109" t="s">
        <v>128</v>
      </c>
      <c r="I77" s="112" t="s">
        <v>159</v>
      </c>
      <c r="J77" s="110" t="s">
        <v>28</v>
      </c>
      <c r="K77" s="110" t="s">
        <v>28</v>
      </c>
      <c r="L77" s="175" t="s">
        <v>143</v>
      </c>
      <c r="M77" s="108" t="s">
        <v>160</v>
      </c>
      <c r="N77" s="113">
        <v>35</v>
      </c>
    </row>
    <row r="78" spans="1:14" ht="14.5" customHeight="1">
      <c r="A78" s="176">
        <v>43825</v>
      </c>
      <c r="B78" s="177">
        <v>0.5</v>
      </c>
      <c r="C78" s="176">
        <f t="shared" si="6"/>
        <v>43825</v>
      </c>
      <c r="D78" s="177">
        <f>B78+TIME(1,0,0)</f>
        <v>0.54166666666666663</v>
      </c>
      <c r="E78" s="67">
        <f t="shared" si="7"/>
        <v>5</v>
      </c>
      <c r="F78" s="178" t="s">
        <v>20</v>
      </c>
      <c r="G78" s="178" t="s">
        <v>21</v>
      </c>
      <c r="H78" s="178" t="s">
        <v>33</v>
      </c>
      <c r="I78" s="178" t="s">
        <v>92</v>
      </c>
      <c r="J78" s="178" t="s">
        <v>93</v>
      </c>
      <c r="K78" s="178" t="s">
        <v>94</v>
      </c>
      <c r="L78" s="178" t="s">
        <v>29</v>
      </c>
      <c r="M78" s="178" t="s">
        <v>91</v>
      </c>
      <c r="N78" s="179">
        <v>50</v>
      </c>
    </row>
    <row r="79" spans="1:14" ht="14.5" customHeight="1">
      <c r="A79" s="104">
        <v>43826</v>
      </c>
      <c r="B79" s="180">
        <v>0.5625</v>
      </c>
      <c r="C79" s="106">
        <f t="shared" si="6"/>
        <v>43826</v>
      </c>
      <c r="D79" s="107">
        <v>0.60416666666666663</v>
      </c>
      <c r="E79" s="48">
        <f t="shared" si="7"/>
        <v>6</v>
      </c>
      <c r="F79" s="108" t="s">
        <v>126</v>
      </c>
      <c r="G79" s="108" t="s">
        <v>127</v>
      </c>
      <c r="H79" s="109" t="s">
        <v>140</v>
      </c>
      <c r="I79" s="107" t="s">
        <v>149</v>
      </c>
      <c r="J79" s="111" t="s">
        <v>134</v>
      </c>
      <c r="K79" s="111" t="s">
        <v>134</v>
      </c>
      <c r="L79" s="113" t="s">
        <v>150</v>
      </c>
      <c r="M79" s="111" t="s">
        <v>151</v>
      </c>
      <c r="N79" s="113">
        <v>4</v>
      </c>
    </row>
    <row r="80" spans="1:14" ht="14.5" customHeight="1">
      <c r="A80" s="181">
        <v>43826</v>
      </c>
      <c r="B80" s="182">
        <v>0.375</v>
      </c>
      <c r="C80" s="181">
        <v>43826</v>
      </c>
      <c r="D80" s="182">
        <v>0.45833333333333331</v>
      </c>
      <c r="E80" s="48">
        <f t="shared" si="7"/>
        <v>6</v>
      </c>
      <c r="F80" s="183" t="s">
        <v>116</v>
      </c>
      <c r="G80" s="183" t="s">
        <v>117</v>
      </c>
      <c r="H80" s="183" t="s">
        <v>118</v>
      </c>
      <c r="I80" s="184" t="s">
        <v>41</v>
      </c>
      <c r="J80" s="184" t="s">
        <v>203</v>
      </c>
      <c r="K80" s="184" t="s">
        <v>80</v>
      </c>
      <c r="L80" s="184" t="s">
        <v>22</v>
      </c>
      <c r="M80" s="183" t="s">
        <v>122</v>
      </c>
      <c r="N80" s="185">
        <v>9</v>
      </c>
    </row>
    <row r="81" spans="1:252" ht="14.5" customHeight="1">
      <c r="A81" s="186">
        <v>43826</v>
      </c>
      <c r="B81" s="187">
        <v>0.45833333333333331</v>
      </c>
      <c r="C81" s="186">
        <v>43826</v>
      </c>
      <c r="D81" s="187">
        <v>0.47916666666666669</v>
      </c>
      <c r="E81" s="48">
        <f t="shared" si="7"/>
        <v>6</v>
      </c>
      <c r="F81" s="188" t="s">
        <v>116</v>
      </c>
      <c r="G81" s="188" t="s">
        <v>117</v>
      </c>
      <c r="H81" s="188" t="s">
        <v>118</v>
      </c>
      <c r="I81" s="189" t="s">
        <v>95</v>
      </c>
      <c r="J81" s="189" t="s">
        <v>204</v>
      </c>
      <c r="K81" s="189" t="s">
        <v>64</v>
      </c>
      <c r="L81" s="189" t="s">
        <v>22</v>
      </c>
      <c r="M81" s="188" t="s">
        <v>123</v>
      </c>
      <c r="N81" s="190">
        <v>30</v>
      </c>
    </row>
    <row r="82" spans="1:252" s="76" customFormat="1" ht="14.5" customHeight="1">
      <c r="A82" s="152">
        <v>43826</v>
      </c>
      <c r="B82" s="161">
        <v>0.47916666666666669</v>
      </c>
      <c r="C82" s="152">
        <v>43826</v>
      </c>
      <c r="D82" s="161">
        <v>0.5</v>
      </c>
      <c r="E82" s="48">
        <f t="shared" si="7"/>
        <v>6</v>
      </c>
      <c r="F82" s="120" t="s">
        <v>120</v>
      </c>
      <c r="G82" s="120" t="s">
        <v>121</v>
      </c>
      <c r="H82" s="120" t="s">
        <v>118</v>
      </c>
      <c r="I82" s="162" t="s">
        <v>96</v>
      </c>
      <c r="J82" s="162" t="s">
        <v>63</v>
      </c>
      <c r="K82" s="162" t="s">
        <v>63</v>
      </c>
      <c r="L82" s="162" t="s">
        <v>22</v>
      </c>
      <c r="M82" s="120" t="s">
        <v>123</v>
      </c>
      <c r="N82" s="163">
        <v>30</v>
      </c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</row>
    <row r="83" spans="1:252" ht="14.5" customHeight="1">
      <c r="A83" s="191" t="s">
        <v>97</v>
      </c>
      <c r="B83" s="192"/>
      <c r="C83" s="193"/>
      <c r="D83" s="194"/>
      <c r="E83" s="195"/>
      <c r="F83" s="196"/>
      <c r="G83" s="196"/>
      <c r="H83" s="196"/>
      <c r="I83" s="196"/>
      <c r="J83" s="196"/>
      <c r="K83" s="196"/>
      <c r="L83" s="196"/>
      <c r="M83" s="196"/>
      <c r="N83" s="196"/>
    </row>
    <row r="84" spans="1:252" ht="14.5" customHeight="1">
      <c r="A84" s="138" t="s">
        <v>15</v>
      </c>
      <c r="B84" s="166"/>
      <c r="C84" s="197"/>
      <c r="D84" s="198"/>
      <c r="E84" s="199"/>
      <c r="F84" s="200"/>
      <c r="G84" s="200"/>
      <c r="H84" s="200"/>
      <c r="I84" s="201" t="s">
        <v>218</v>
      </c>
      <c r="J84" s="200"/>
      <c r="K84" s="200"/>
      <c r="L84" s="200"/>
      <c r="M84" s="200"/>
      <c r="N84" s="200"/>
    </row>
    <row r="85" spans="1:252" ht="14.5" customHeight="1">
      <c r="A85" s="147" t="s">
        <v>33</v>
      </c>
      <c r="B85" s="166"/>
      <c r="C85" s="197"/>
      <c r="D85" s="198"/>
      <c r="E85" s="199"/>
      <c r="F85" s="200"/>
      <c r="G85" s="200"/>
      <c r="H85" s="200"/>
      <c r="I85" s="200"/>
      <c r="J85" s="200"/>
      <c r="K85" s="200"/>
      <c r="L85" s="200"/>
      <c r="M85" s="200"/>
      <c r="N85" s="200"/>
    </row>
    <row r="86" spans="1:252" ht="14.5" customHeight="1">
      <c r="A86" s="125"/>
      <c r="B86" s="126"/>
      <c r="C86" s="125"/>
      <c r="D86" s="126"/>
      <c r="E86" s="202"/>
      <c r="F86" s="203"/>
      <c r="G86" s="203"/>
      <c r="H86" s="203"/>
      <c r="I86" s="203"/>
      <c r="J86" s="203"/>
      <c r="K86" s="203"/>
      <c r="L86" s="203"/>
      <c r="M86" s="203"/>
      <c r="N86" s="132"/>
    </row>
    <row r="87" spans="1:252" ht="14.5" customHeight="1">
      <c r="A87" s="197"/>
      <c r="B87" s="198"/>
      <c r="C87" s="197"/>
      <c r="D87" s="198"/>
      <c r="E87" s="199"/>
      <c r="F87" s="200"/>
      <c r="G87" s="200"/>
      <c r="H87" s="200"/>
      <c r="I87" s="200"/>
      <c r="J87" s="200"/>
      <c r="K87" s="200"/>
      <c r="L87" s="200"/>
      <c r="M87" s="200"/>
      <c r="N87" s="200"/>
    </row>
  </sheetData>
  <autoFilter ref="A1:IR85" xr:uid="{F4D1E9D2-6A82-5448-85A0-25FE342A0319}"/>
  <sortState ref="A2:N87">
    <sortCondition ref="A1"/>
  </sortState>
  <conditionalFormatting sqref="N72 N79:N81">
    <cfRule type="cellIs" dxfId="176" priority="145" stopIfTrue="1" operator="lessThan">
      <formula>0</formula>
    </cfRule>
  </conditionalFormatting>
  <conditionalFormatting sqref="N61">
    <cfRule type="expression" dxfId="175" priority="143">
      <formula>(COUNTIF($J61,"中醫婦科臨床教師會議")&gt;0)</formula>
    </cfRule>
    <cfRule type="expression" dxfId="174" priority="144">
      <formula>(COUNTIF($H61,"行政會議")&gt;0)</formula>
    </cfRule>
  </conditionalFormatting>
  <conditionalFormatting sqref="N62">
    <cfRule type="expression" dxfId="173" priority="141">
      <formula>(COUNTIF($J62,"中醫婦科臨床教師會議")&gt;0)</formula>
    </cfRule>
    <cfRule type="expression" dxfId="172" priority="142">
      <formula>(COUNTIF($H62,"行政會議")&gt;0)</formula>
    </cfRule>
  </conditionalFormatting>
  <conditionalFormatting sqref="N59">
    <cfRule type="expression" dxfId="171" priority="137">
      <formula>(COUNTIF($J59,"中醫婦科臨床教師會議")&gt;0)</formula>
    </cfRule>
    <cfRule type="expression" dxfId="170" priority="138">
      <formula>(COUNTIF($H59,"行政會議")&gt;0)</formula>
    </cfRule>
  </conditionalFormatting>
  <conditionalFormatting sqref="N57">
    <cfRule type="expression" dxfId="169" priority="135">
      <formula>(COUNTIF($J57,"中醫婦科臨床教師會議")&gt;0)</formula>
    </cfRule>
    <cfRule type="expression" dxfId="168" priority="136">
      <formula>(COUNTIF($H57,"行政會議")&gt;0)</formula>
    </cfRule>
  </conditionalFormatting>
  <conditionalFormatting sqref="H55">
    <cfRule type="expression" dxfId="167" priority="133">
      <formula>(COUNTIF($I55,"中醫婦科臨床教師會議")&gt;0)</formula>
    </cfRule>
    <cfRule type="expression" dxfId="166" priority="134">
      <formula>(COUNTIF($G55,"行政會議")&gt;0)</formula>
    </cfRule>
  </conditionalFormatting>
  <conditionalFormatting sqref="N64">
    <cfRule type="expression" dxfId="165" priority="131">
      <formula>(COUNTIF($J64,"中醫婦科臨床教師會議")&gt;0)</formula>
    </cfRule>
    <cfRule type="expression" dxfId="164" priority="132">
      <formula>(COUNTIF($H64,"行政會議")&gt;0)</formula>
    </cfRule>
  </conditionalFormatting>
  <conditionalFormatting sqref="N66">
    <cfRule type="expression" dxfId="163" priority="129">
      <formula>(COUNTIF($J66,"中醫婦科臨床教師會議")&gt;0)</formula>
    </cfRule>
    <cfRule type="expression" dxfId="162" priority="130">
      <formula>(COUNTIF($H66,"行政會議")&gt;0)</formula>
    </cfRule>
  </conditionalFormatting>
  <conditionalFormatting sqref="N67">
    <cfRule type="expression" dxfId="161" priority="127">
      <formula>(COUNTIF($J67,"中醫婦科臨床教師會議")&gt;0)</formula>
    </cfRule>
    <cfRule type="expression" dxfId="160" priority="128">
      <formula>(COUNTIF($H67,"行政會議")&gt;0)</formula>
    </cfRule>
  </conditionalFormatting>
  <conditionalFormatting sqref="N58">
    <cfRule type="expression" dxfId="159" priority="125">
      <formula>(COUNTIF($J58,"中醫婦科臨床教師會議")&gt;0)</formula>
    </cfRule>
    <cfRule type="expression" dxfId="158" priority="126">
      <formula>(COUNTIF($H58,"行政會議")&gt;0)</formula>
    </cfRule>
  </conditionalFormatting>
  <conditionalFormatting sqref="N60">
    <cfRule type="expression" dxfId="157" priority="123">
      <formula>(COUNTIF($J60,"中醫婦科臨床教師會議")&gt;0)</formula>
    </cfRule>
    <cfRule type="expression" dxfId="156" priority="124">
      <formula>(COUNTIF($H60,"行政會議")&gt;0)</formula>
    </cfRule>
  </conditionalFormatting>
  <conditionalFormatting sqref="N63">
    <cfRule type="expression" dxfId="155" priority="121">
      <formula>(COUNTIF($J63,"中醫婦科臨床教師會議")&gt;0)</formula>
    </cfRule>
    <cfRule type="expression" dxfId="154" priority="122">
      <formula>(COUNTIF($H63,"行政會議")&gt;0)</formula>
    </cfRule>
  </conditionalFormatting>
  <conditionalFormatting sqref="N65">
    <cfRule type="expression" dxfId="153" priority="119">
      <formula>(COUNTIF($J65,"中醫婦科臨床教師會議")&gt;0)</formula>
    </cfRule>
    <cfRule type="expression" dxfId="152" priority="120">
      <formula>(COUNTIF($H65,"行政會議")&gt;0)</formula>
    </cfRule>
  </conditionalFormatting>
  <conditionalFormatting sqref="D25 B25 N31:N35 M35 F35:I35 M44 M43:N43 J43:K43 K44 F43:G43 I29 M29 M28:N28 J28:K28 K29 F28:G28 D35:D36 J47:K47 D43:D45 F45:I45 L45 N45 L53:N53 F53:I53 D53 B53">
    <cfRule type="expression" dxfId="151" priority="117">
      <formula>(COUNTIF($J25,"中醫婦科臨床教師會議")&gt;0)</formula>
    </cfRule>
    <cfRule type="expression" dxfId="150" priority="118">
      <formula>(COUNTIF($H25,"行政會議")&gt;0)</formula>
    </cfRule>
  </conditionalFormatting>
  <conditionalFormatting sqref="I25">
    <cfRule type="expression" dxfId="149" priority="113">
      <formula>(COUNTIF($J25,"中醫婦科臨床教師會議")&gt;0)</formula>
    </cfRule>
    <cfRule type="expression" dxfId="148" priority="114">
      <formula>(COUNTIF($H25,"行政會議")&gt;0)</formula>
    </cfRule>
  </conditionalFormatting>
  <conditionalFormatting sqref="F36:I36 M36:N36 B47">
    <cfRule type="expression" dxfId="147" priority="115">
      <formula>(COUNTIF(#REF!,"中醫婦科臨床教師會議")&gt;0)</formula>
    </cfRule>
    <cfRule type="expression" dxfId="146" priority="116">
      <formula>(COUNTIF($H36,"行政會議")&gt;0)</formula>
    </cfRule>
  </conditionalFormatting>
  <conditionalFormatting sqref="D26 F26:K26">
    <cfRule type="expression" dxfId="145" priority="111">
      <formula>(COUNTIF($J26,"中醫婦科臨床教師會議")&gt;0)</formula>
    </cfRule>
    <cfRule type="expression" dxfId="144" priority="112">
      <formula>(COUNTIF($H26,"行政會議")&gt;0)</formula>
    </cfRule>
  </conditionalFormatting>
  <conditionalFormatting sqref="L26 N26">
    <cfRule type="expression" dxfId="143" priority="109">
      <formula>(COUNTIF($J26,"中醫婦科臨床教師會議")&gt;0)</formula>
    </cfRule>
    <cfRule type="expression" dxfId="142" priority="110">
      <formula>(COUNTIF($H26,"行政會議")&gt;0)</formula>
    </cfRule>
  </conditionalFormatting>
  <conditionalFormatting sqref="M26">
    <cfRule type="expression" dxfId="141" priority="107">
      <formula>(COUNTIF($J26,"中醫婦科臨床教師會議")&gt;0)</formula>
    </cfRule>
    <cfRule type="expression" dxfId="140" priority="108">
      <formula>(COUNTIF($H26,"行政會議")&gt;0)</formula>
    </cfRule>
  </conditionalFormatting>
  <conditionalFormatting sqref="D33 M33 F33:H33">
    <cfRule type="expression" dxfId="139" priority="101">
      <formula>(COUNTIF($J33,"中醫婦科臨床教師會議")&gt;0)</formula>
    </cfRule>
    <cfRule type="expression" dxfId="138" priority="102">
      <formula>(COUNTIF($H33,"行政會議")&gt;0)</formula>
    </cfRule>
  </conditionalFormatting>
  <conditionalFormatting sqref="D32 H32:I32">
    <cfRule type="expression" dxfId="137" priority="105">
      <formula>(COUNTIF($J32,"中醫婦科臨床教師會議")&gt;0)</formula>
    </cfRule>
    <cfRule type="expression" dxfId="136" priority="106">
      <formula>(COUNTIF($H32,"行政會議")&gt;0)</formula>
    </cfRule>
  </conditionalFormatting>
  <conditionalFormatting sqref="M32">
    <cfRule type="expression" dxfId="135" priority="103">
      <formula>(COUNTIF($J32,"中醫婦科臨床教師會議")&gt;0)</formula>
    </cfRule>
    <cfRule type="expression" dxfId="134" priority="104">
      <formula>(COUNTIF($H32,"行政會議")&gt;0)</formula>
    </cfRule>
  </conditionalFormatting>
  <conditionalFormatting sqref="I33">
    <cfRule type="expression" dxfId="133" priority="99">
      <formula>(COUNTIF($J33,"中醫婦科臨床教師會議")&gt;0)</formula>
    </cfRule>
    <cfRule type="expression" dxfId="132" priority="100">
      <formula>(COUNTIF($H33,"行政會議")&gt;0)</formula>
    </cfRule>
  </conditionalFormatting>
  <conditionalFormatting sqref="I42">
    <cfRule type="expression" dxfId="131" priority="91">
      <formula>(COUNTIF($J42,"中醫婦科臨床教師會議")&gt;0)</formula>
    </cfRule>
    <cfRule type="expression" dxfId="130" priority="92">
      <formula>(COUNTIF($H42,"行政會議")&gt;0)</formula>
    </cfRule>
  </conditionalFormatting>
  <conditionalFormatting sqref="F42:H42 M42">
    <cfRule type="expression" dxfId="129" priority="93">
      <formula>(COUNTIF($J42,"中醫婦科臨床教師會議")&gt;0)</formula>
    </cfRule>
    <cfRule type="expression" dxfId="128" priority="94">
      <formula>(COUNTIF($H42,"行政會議")&gt;0)</formula>
    </cfRule>
  </conditionalFormatting>
  <conditionalFormatting sqref="F39:I39">
    <cfRule type="expression" dxfId="127" priority="97">
      <formula>(COUNTIF($J39,"中醫婦科臨床教師會議")&gt;0)</formula>
    </cfRule>
    <cfRule type="expression" dxfId="126" priority="98">
      <formula>(COUNTIF($H39,"行政會議")&gt;0)</formula>
    </cfRule>
  </conditionalFormatting>
  <conditionalFormatting sqref="M39">
    <cfRule type="expression" dxfId="125" priority="95">
      <formula>(COUNTIF($J39,"中醫婦科臨床教師會議")&gt;0)</formula>
    </cfRule>
    <cfRule type="expression" dxfId="124" priority="96">
      <formula>(COUNTIF($H39,"行政會議")&gt;0)</formula>
    </cfRule>
  </conditionalFormatting>
  <conditionalFormatting sqref="H50 M50">
    <cfRule type="expression" dxfId="123" priority="79">
      <formula>(COUNTIF($J50,"中醫婦科臨床教師會議")&gt;0)</formula>
    </cfRule>
    <cfRule type="expression" dxfId="122" priority="80">
      <formula>(COUNTIF($H50,"行政會議")&gt;0)</formula>
    </cfRule>
  </conditionalFormatting>
  <conditionalFormatting sqref="I51">
    <cfRule type="expression" dxfId="121" priority="77">
      <formula>(COUNTIF($J51,"中醫婦科臨床教師會議")&gt;0)</formula>
    </cfRule>
    <cfRule type="expression" dxfId="120" priority="78">
      <formula>(COUNTIF($H51,"行政會議")&gt;0)</formula>
    </cfRule>
  </conditionalFormatting>
  <conditionalFormatting sqref="F40:H40 M40">
    <cfRule type="expression" dxfId="119" priority="89">
      <formula>(COUNTIF($J40,"中醫婦科臨床教師會議")&gt;0)</formula>
    </cfRule>
    <cfRule type="expression" dxfId="118" priority="90">
      <formula>(COUNTIF($H40,"行政會議")&gt;0)</formula>
    </cfRule>
  </conditionalFormatting>
  <conditionalFormatting sqref="I41">
    <cfRule type="expression" dxfId="117" priority="87">
      <formula>(COUNTIF($J41,"中醫婦科臨床教師會議")&gt;0)</formula>
    </cfRule>
    <cfRule type="expression" dxfId="116" priority="88">
      <formula>(COUNTIF($H41,"行政會議")&gt;0)</formula>
    </cfRule>
  </conditionalFormatting>
  <conditionalFormatting sqref="I40">
    <cfRule type="expression" dxfId="115" priority="85">
      <formula>(COUNTIF($J40,"中醫婦科臨床教師會議")&gt;0)</formula>
    </cfRule>
    <cfRule type="expression" dxfId="114" priority="86">
      <formula>(COUNTIF($H40,"行政會議")&gt;0)</formula>
    </cfRule>
  </conditionalFormatting>
  <conditionalFormatting sqref="D39">
    <cfRule type="expression" dxfId="113" priority="69">
      <formula>(COUNTIF($J39,"中醫婦科臨床教師會議")&gt;0)</formula>
    </cfRule>
    <cfRule type="expression" dxfId="112" priority="70">
      <formula>(COUNTIF($H39,"行政會議")&gt;0)</formula>
    </cfRule>
  </conditionalFormatting>
  <conditionalFormatting sqref="H49:I49">
    <cfRule type="expression" dxfId="111" priority="83">
      <formula>(COUNTIF($J49,"中醫婦科臨床教師會議")&gt;0)</formula>
    </cfRule>
    <cfRule type="expression" dxfId="110" priority="84">
      <formula>(COUNTIF($H49,"行政會議")&gt;0)</formula>
    </cfRule>
  </conditionalFormatting>
  <conditionalFormatting sqref="M49">
    <cfRule type="expression" dxfId="109" priority="81">
      <formula>(COUNTIF($J49,"中醫婦科臨床教師會議")&gt;0)</formula>
    </cfRule>
    <cfRule type="expression" dxfId="108" priority="82">
      <formula>(COUNTIF($H49,"行政會議")&gt;0)</formula>
    </cfRule>
  </conditionalFormatting>
  <conditionalFormatting sqref="B41">
    <cfRule type="expression" dxfId="107" priority="63">
      <formula>(COUNTIF($J41,"中醫婦科臨床教師會議")&gt;0)</formula>
    </cfRule>
    <cfRule type="expression" dxfId="106" priority="64">
      <formula>(COUNTIF($H41,"行政會議")&gt;0)</formula>
    </cfRule>
  </conditionalFormatting>
  <conditionalFormatting sqref="I50">
    <cfRule type="expression" dxfId="105" priority="75">
      <formula>(COUNTIF($J50,"中醫婦科臨床教師會議")&gt;0)</formula>
    </cfRule>
    <cfRule type="expression" dxfId="104" priority="76">
      <formula>(COUNTIF($H50,"行政會議")&gt;0)</formula>
    </cfRule>
  </conditionalFormatting>
  <conditionalFormatting sqref="B33">
    <cfRule type="expression" dxfId="103" priority="73">
      <formula>(COUNTIF($J33,"中醫婦科臨床教師會議")&gt;0)</formula>
    </cfRule>
    <cfRule type="expression" dxfId="102" priority="74">
      <formula>(COUNTIF($H33,"行政會議")&gt;0)</formula>
    </cfRule>
  </conditionalFormatting>
  <conditionalFormatting sqref="B34">
    <cfRule type="expression" dxfId="101" priority="71">
      <formula>(COUNTIF($J34,"中醫婦科臨床教師會議")&gt;0)</formula>
    </cfRule>
    <cfRule type="expression" dxfId="100" priority="72">
      <formula>(COUNTIF($H34,"行政會議")&gt;0)</formula>
    </cfRule>
  </conditionalFormatting>
  <conditionalFormatting sqref="D40">
    <cfRule type="expression" dxfId="99" priority="67">
      <formula>(COUNTIF($J40,"中醫婦科臨床教師會議")&gt;0)</formula>
    </cfRule>
    <cfRule type="expression" dxfId="98" priority="68">
      <formula>(COUNTIF($H40,"行政會議")&gt;0)</formula>
    </cfRule>
  </conditionalFormatting>
  <conditionalFormatting sqref="B40">
    <cfRule type="expression" dxfId="97" priority="65">
      <formula>(COUNTIF($J40,"中醫婦科臨床教師會議")&gt;0)</formula>
    </cfRule>
    <cfRule type="expression" dxfId="96" priority="66">
      <formula>(COUNTIF($H40,"行政會議")&gt;0)</formula>
    </cfRule>
  </conditionalFormatting>
  <conditionalFormatting sqref="B51">
    <cfRule type="expression" dxfId="95" priority="55">
      <formula>(COUNTIF($J51,"中醫婦科臨床教師會議")&gt;0)</formula>
    </cfRule>
    <cfRule type="expression" dxfId="94" priority="56">
      <formula>(COUNTIF($H51,"行政會議")&gt;0)</formula>
    </cfRule>
  </conditionalFormatting>
  <conditionalFormatting sqref="D49">
    <cfRule type="expression" dxfId="93" priority="61">
      <formula>(COUNTIF($J49,"中醫婦科臨床教師會議")&gt;0)</formula>
    </cfRule>
    <cfRule type="expression" dxfId="92" priority="62">
      <formula>(COUNTIF($H49,"行政會議")&gt;0)</formula>
    </cfRule>
  </conditionalFormatting>
  <conditionalFormatting sqref="D50">
    <cfRule type="expression" dxfId="91" priority="59">
      <formula>(COUNTIF($J50,"中醫婦科臨床教師會議")&gt;0)</formula>
    </cfRule>
    <cfRule type="expression" dxfId="90" priority="60">
      <formula>(COUNTIF($H50,"行政會議")&gt;0)</formula>
    </cfRule>
  </conditionalFormatting>
  <conditionalFormatting sqref="B50">
    <cfRule type="expression" dxfId="89" priority="57">
      <formula>(COUNTIF($J50,"中醫婦科臨床教師會議")&gt;0)</formula>
    </cfRule>
    <cfRule type="expression" dxfId="88" priority="58">
      <formula>(COUNTIF($H50,"行政會議")&gt;0)</formula>
    </cfRule>
  </conditionalFormatting>
  <conditionalFormatting sqref="I34">
    <cfRule type="expression" dxfId="87" priority="53">
      <formula>(COUNTIF($J34,"中醫婦科臨床教師會議")&gt;0)</formula>
    </cfRule>
    <cfRule type="expression" dxfId="86" priority="54">
      <formula>(COUNTIF($H34,"行政會議")&gt;0)</formula>
    </cfRule>
  </conditionalFormatting>
  <conditionalFormatting sqref="B26">
    <cfRule type="expression" dxfId="85" priority="47">
      <formula>(COUNTIF($J26,"中醫婦科臨床教師會議")&gt;0)</formula>
    </cfRule>
    <cfRule type="expression" dxfId="84" priority="48">
      <formula>(COUNTIF($H26,"行政會議")&gt;0)</formula>
    </cfRule>
  </conditionalFormatting>
  <conditionalFormatting sqref="N38:N42">
    <cfRule type="expression" dxfId="83" priority="51">
      <formula>(COUNTIF($J38,"中醫婦科臨床教師會議")&gt;0)</formula>
    </cfRule>
    <cfRule type="expression" dxfId="82" priority="52">
      <formula>(COUNTIF($H38,"行政會議")&gt;0)</formula>
    </cfRule>
  </conditionalFormatting>
  <conditionalFormatting sqref="N48:N51">
    <cfRule type="expression" dxfId="81" priority="49">
      <formula>(COUNTIF($J48,"中醫婦科臨床教師會議")&gt;0)</formula>
    </cfRule>
    <cfRule type="expression" dxfId="80" priority="50">
      <formula>(COUNTIF($H48,"行政會議")&gt;0)</formula>
    </cfRule>
  </conditionalFormatting>
  <conditionalFormatting sqref="F52:H52 M52">
    <cfRule type="expression" dxfId="79" priority="45">
      <formula>(COUNTIF($J52,"中醫婦科臨床教師會議")&gt;0)</formula>
    </cfRule>
    <cfRule type="expression" dxfId="78" priority="46">
      <formula>(COUNTIF($H52,"行政會議")&gt;0)</formula>
    </cfRule>
  </conditionalFormatting>
  <conditionalFormatting sqref="I52">
    <cfRule type="expression" dxfId="77" priority="43">
      <formula>(COUNTIF($J52,"中醫婦科臨床教師會議")&gt;0)</formula>
    </cfRule>
    <cfRule type="expression" dxfId="76" priority="44">
      <formula>(COUNTIF($H52,"行政會議")&gt;0)</formula>
    </cfRule>
  </conditionalFormatting>
  <conditionalFormatting sqref="D52">
    <cfRule type="expression" dxfId="75" priority="41">
      <formula>(COUNTIF($J52,"中醫婦科臨床教師會議")&gt;0)</formula>
    </cfRule>
    <cfRule type="expression" dxfId="74" priority="42">
      <formula>(COUNTIF($H52,"行政會議")&gt;0)</formula>
    </cfRule>
  </conditionalFormatting>
  <conditionalFormatting sqref="N52">
    <cfRule type="expression" dxfId="73" priority="39">
      <formula>(COUNTIF($J52,"中醫婦科臨床教師會議")&gt;0)</formula>
    </cfRule>
    <cfRule type="expression" dxfId="72" priority="40">
      <formula>(COUNTIF($H52,"行政會議")&gt;0)</formula>
    </cfRule>
  </conditionalFormatting>
  <conditionalFormatting sqref="D42">
    <cfRule type="expression" dxfId="71" priority="37">
      <formula>(COUNTIF($J42,"中醫婦科臨床教師會議")&gt;0)</formula>
    </cfRule>
    <cfRule type="expression" dxfId="70" priority="38">
      <formula>(COUNTIF($H42,"行政會議")&gt;0)</formula>
    </cfRule>
  </conditionalFormatting>
  <conditionalFormatting sqref="J54">
    <cfRule type="expression" dxfId="69" priority="33">
      <formula>(COUNTIF($J54,"中醫婦科臨床教師會議")&gt;0)</formula>
    </cfRule>
    <cfRule type="expression" dxfId="68" priority="34">
      <formula>(COUNTIF($H54,"行政會議")&gt;0)</formula>
    </cfRule>
  </conditionalFormatting>
  <conditionalFormatting sqref="B54">
    <cfRule type="expression" dxfId="67" priority="35">
      <formula>(COUNTIF(#REF!,"中醫婦科臨床教師會議")&gt;0)</formula>
    </cfRule>
    <cfRule type="expression" dxfId="66" priority="36">
      <formula>(COUNTIF($H54,"行政會議")&gt;0)</formula>
    </cfRule>
  </conditionalFormatting>
  <conditionalFormatting sqref="K54">
    <cfRule type="expression" dxfId="65" priority="31">
      <formula>(COUNTIF($J54,"中醫婦科臨床教師會議")&gt;0)</formula>
    </cfRule>
    <cfRule type="expression" dxfId="64" priority="32">
      <formula>(COUNTIF($H54,"行政會議")&gt;0)</formula>
    </cfRule>
  </conditionalFormatting>
  <conditionalFormatting sqref="J36">
    <cfRule type="expression" dxfId="63" priority="29">
      <formula>(COUNTIF($J36,"中醫婦科臨床教師會議")&gt;0)</formula>
    </cfRule>
    <cfRule type="expression" dxfId="62" priority="30">
      <formula>(COUNTIF($H36,"行政會議")&gt;0)</formula>
    </cfRule>
  </conditionalFormatting>
  <conditionalFormatting sqref="K36">
    <cfRule type="expression" dxfId="61" priority="27">
      <formula>(COUNTIF($J36,"中醫婦科臨床教師會議")&gt;0)</formula>
    </cfRule>
    <cfRule type="expression" dxfId="60" priority="28">
      <formula>(COUNTIF($H36,"行政會議")&gt;0)</formula>
    </cfRule>
  </conditionalFormatting>
  <conditionalFormatting sqref="L36">
    <cfRule type="expression" dxfId="59" priority="25">
      <formula>(COUNTIF($J36,"中醫婦科臨床教師會議")&gt;0)</formula>
    </cfRule>
    <cfRule type="expression" dxfId="58" priority="26">
      <formula>(COUNTIF($H36,"行政會議")&gt;0)</formula>
    </cfRule>
  </conditionalFormatting>
  <conditionalFormatting sqref="A20:D20 A7:D7 A17:D17 A14:D14 A3:D4 F14:N14 F17:N17 H7:N7 F3:N4 F20:N20">
    <cfRule type="expression" dxfId="57" priority="23">
      <formula>(COUNTIF($I3,"中醫婦科臨床教師會議")&gt;0)</formula>
    </cfRule>
  </conditionalFormatting>
  <conditionalFormatting sqref="A20:D20 A7:D7 A17:D17 A14:D14 A3:D4 F14:N14 F17:N17 H7:N7 F3:N4 F20:N20">
    <cfRule type="expression" dxfId="56" priority="24">
      <formula>(COUNTIF($G3,"行政會議")&gt;0)</formula>
    </cfRule>
  </conditionalFormatting>
  <conditionalFormatting sqref="H21">
    <cfRule type="expression" dxfId="55" priority="21">
      <formula>(COUNTIF($I21,"中醫婦科臨床教師會議")&gt;0)</formula>
    </cfRule>
    <cfRule type="expression" dxfId="54" priority="22">
      <formula>(COUNTIF($G21,"行政會議")&gt;0)</formula>
    </cfRule>
  </conditionalFormatting>
  <conditionalFormatting sqref="D10 B10">
    <cfRule type="expression" dxfId="53" priority="19">
      <formula>(COUNTIF($J10,"中醫婦科臨床教師會議")&gt;0)</formula>
    </cfRule>
    <cfRule type="expression" dxfId="52" priority="20">
      <formula>(COUNTIF($H10,"行政會議")&gt;0)</formula>
    </cfRule>
  </conditionalFormatting>
  <conditionalFormatting sqref="I10">
    <cfRule type="expression" dxfId="51" priority="17">
      <formula>(COUNTIF($J10,"中醫婦科臨床教師會議")&gt;0)</formula>
    </cfRule>
    <cfRule type="expression" dxfId="50" priority="18">
      <formula>(COUNTIF($H10,"行政會議")&gt;0)</formula>
    </cfRule>
  </conditionalFormatting>
  <conditionalFormatting sqref="D11 F11:K11">
    <cfRule type="expression" dxfId="49" priority="15">
      <formula>(COUNTIF($J11,"中醫婦科臨床教師會議")&gt;0)</formula>
    </cfRule>
    <cfRule type="expression" dxfId="48" priority="16">
      <formula>(COUNTIF($H11,"行政會議")&gt;0)</formula>
    </cfRule>
  </conditionalFormatting>
  <conditionalFormatting sqref="L11 N11">
    <cfRule type="expression" dxfId="47" priority="13">
      <formula>(COUNTIF($J11,"中醫婦科臨床教師會議")&gt;0)</formula>
    </cfRule>
    <cfRule type="expression" dxfId="46" priority="14">
      <formula>(COUNTIF($H11,"行政會議")&gt;0)</formula>
    </cfRule>
  </conditionalFormatting>
  <conditionalFormatting sqref="M11">
    <cfRule type="expression" dxfId="45" priority="11">
      <formula>(COUNTIF($J11,"中醫婦科臨床教師會議")&gt;0)</formula>
    </cfRule>
    <cfRule type="expression" dxfId="44" priority="12">
      <formula>(COUNTIF($H11,"行政會議")&gt;0)</formula>
    </cfRule>
  </conditionalFormatting>
  <conditionalFormatting sqref="B11">
    <cfRule type="expression" dxfId="43" priority="9">
      <formula>(COUNTIF($J11,"中醫婦科臨床教師會議")&gt;0)</formula>
    </cfRule>
    <cfRule type="expression" dxfId="42" priority="10">
      <formula>(COUNTIF($H11,"行政會議")&gt;0)</formula>
    </cfRule>
  </conditionalFormatting>
  <conditionalFormatting sqref="N46">
    <cfRule type="expression" dxfId="41" priority="7">
      <formula>(COUNTIF($J46,"中醫婦科臨床教師會議")&gt;0)</formula>
    </cfRule>
    <cfRule type="expression" dxfId="40" priority="8">
      <formula>(COUNTIF($H46,"行政會議")&gt;0)</formula>
    </cfRule>
  </conditionalFormatting>
  <conditionalFormatting sqref="N24">
    <cfRule type="expression" dxfId="39" priority="5">
      <formula>(COUNTIF($J24,"中醫婦科臨床教師會議")&gt;0)</formula>
    </cfRule>
    <cfRule type="expression" dxfId="38" priority="6">
      <formula>(COUNTIF($H24,"行政會議")&gt;0)</formula>
    </cfRule>
  </conditionalFormatting>
  <conditionalFormatting sqref="G6:G8">
    <cfRule type="expression" dxfId="37" priority="1">
      <formula>(COUNTIF($I6,"中醫婦科臨床教師會議")&gt;0)</formula>
    </cfRule>
  </conditionalFormatting>
  <conditionalFormatting sqref="G6:G8">
    <cfRule type="expression" dxfId="36" priority="2">
      <formula>(COUNTIF($G6,"行政會議")&gt;0)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showGridLines="0" workbookViewId="0">
      <selection activeCell="A2" sqref="A2:N4"/>
    </sheetView>
  </sheetViews>
  <sheetFormatPr baseColWidth="10" defaultColWidth="8.83203125" defaultRowHeight="14" customHeight="1"/>
  <cols>
    <col min="1" max="1" width="11" style="2" customWidth="1"/>
    <col min="2" max="2" width="8.83203125" style="2" customWidth="1"/>
    <col min="3" max="3" width="11.5" style="2" customWidth="1"/>
    <col min="4" max="4" width="9.1640625" style="2" customWidth="1"/>
    <col min="5" max="5" width="8.83203125" style="2" customWidth="1"/>
    <col min="6" max="8" width="8.6640625" style="2" customWidth="1"/>
    <col min="9" max="9" width="52.83203125" style="2" customWidth="1"/>
    <col min="10" max="10" width="32" style="2" customWidth="1"/>
    <col min="11" max="11" width="14.83203125" style="2" customWidth="1"/>
    <col min="12" max="12" width="26.1640625" style="2" customWidth="1"/>
    <col min="13" max="13" width="17.5" style="2" customWidth="1"/>
    <col min="14" max="14" width="13.6640625" style="2" customWidth="1"/>
    <col min="15" max="256" width="8.83203125" style="2" customWidth="1"/>
  </cols>
  <sheetData>
    <row r="1" spans="1:256" ht="13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256" ht="16.5" customHeight="1">
      <c r="A2" s="6">
        <v>43803</v>
      </c>
      <c r="B2" s="7">
        <v>0.5</v>
      </c>
      <c r="C2" s="6">
        <v>43803</v>
      </c>
      <c r="D2" s="7">
        <v>0.52083333333333337</v>
      </c>
      <c r="E2" s="8">
        <v>4</v>
      </c>
      <c r="F2" s="9" t="s">
        <v>14</v>
      </c>
      <c r="G2" s="9" t="s">
        <v>15</v>
      </c>
      <c r="H2" s="9" t="s">
        <v>38</v>
      </c>
      <c r="I2" s="9" t="s">
        <v>101</v>
      </c>
      <c r="J2" s="9" t="s">
        <v>31</v>
      </c>
      <c r="K2" s="9" t="s">
        <v>31</v>
      </c>
      <c r="L2" s="9" t="s">
        <v>46</v>
      </c>
      <c r="M2" s="9" t="s">
        <v>102</v>
      </c>
      <c r="N2" s="10">
        <v>6</v>
      </c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6.5" customHeight="1">
      <c r="A3" s="16">
        <v>43805</v>
      </c>
      <c r="B3" s="12">
        <v>0.3125</v>
      </c>
      <c r="C3" s="11">
        <v>43805</v>
      </c>
      <c r="D3" s="12">
        <v>0.35416666666667002</v>
      </c>
      <c r="E3" s="13">
        <v>6</v>
      </c>
      <c r="F3" s="14" t="s">
        <v>14</v>
      </c>
      <c r="G3" s="14" t="s">
        <v>15</v>
      </c>
      <c r="H3" s="14" t="s">
        <v>38</v>
      </c>
      <c r="I3" s="14" t="s">
        <v>39</v>
      </c>
      <c r="J3" s="14" t="s">
        <v>40</v>
      </c>
      <c r="K3" s="14" t="s">
        <v>40</v>
      </c>
      <c r="L3" s="14" t="s">
        <v>29</v>
      </c>
      <c r="M3" s="14" t="s">
        <v>19</v>
      </c>
      <c r="N3" s="15">
        <v>50</v>
      </c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>
      <c r="A4" s="16">
        <v>43805</v>
      </c>
      <c r="B4" s="12">
        <v>0.5</v>
      </c>
      <c r="C4" s="11">
        <v>43805</v>
      </c>
      <c r="D4" s="12">
        <v>0.54166666666666996</v>
      </c>
      <c r="E4" s="13">
        <v>6</v>
      </c>
      <c r="F4" s="14" t="s">
        <v>14</v>
      </c>
      <c r="G4" s="14" t="s">
        <v>15</v>
      </c>
      <c r="H4" s="14" t="s">
        <v>38</v>
      </c>
      <c r="I4" s="14" t="s">
        <v>44</v>
      </c>
      <c r="J4" s="14" t="s">
        <v>45</v>
      </c>
      <c r="K4" s="14" t="s">
        <v>40</v>
      </c>
      <c r="L4" s="14" t="s">
        <v>46</v>
      </c>
      <c r="M4" s="14" t="s">
        <v>47</v>
      </c>
      <c r="N4" s="15">
        <v>10</v>
      </c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conditionalFormatting sqref="D4 B4">
    <cfRule type="expression" dxfId="35" priority="3">
      <formula>(COUNTIF($J4,"中醫婦科臨床教師會議")&gt;0)</formula>
    </cfRule>
    <cfRule type="expression" dxfId="34" priority="4">
      <formula>(COUNTIF($H4,"行政會議")&gt;0)</formula>
    </cfRule>
  </conditionalFormatting>
  <conditionalFormatting sqref="I4">
    <cfRule type="expression" dxfId="33" priority="1">
      <formula>(COUNTIF($J4,"中醫婦科臨床教師會議")&gt;0)</formula>
    </cfRule>
    <cfRule type="expression" dxfId="32" priority="2">
      <formula>(COUNTIF($H4,"行政會議")&gt;0)</formula>
    </cfRule>
  </conditionalFormatting>
  <pageMargins left="0.75" right="0.75" top="1" bottom="1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6"/>
  <sheetViews>
    <sheetView showGridLines="0" workbookViewId="0">
      <selection activeCell="J8" sqref="J8"/>
    </sheetView>
  </sheetViews>
  <sheetFormatPr baseColWidth="10" defaultColWidth="8.83203125" defaultRowHeight="14" customHeight="1"/>
  <cols>
    <col min="1" max="1" width="11" style="3" customWidth="1"/>
    <col min="2" max="2" width="8.83203125" style="3" customWidth="1"/>
    <col min="3" max="3" width="11.5" style="3" customWidth="1"/>
    <col min="4" max="4" width="9.1640625" style="3" customWidth="1"/>
    <col min="5" max="5" width="8.83203125" style="3" customWidth="1"/>
    <col min="6" max="8" width="8.6640625" style="3" customWidth="1"/>
    <col min="9" max="9" width="52.83203125" style="3" customWidth="1"/>
    <col min="10" max="10" width="32" style="3" customWidth="1"/>
    <col min="11" max="11" width="14.83203125" style="3" customWidth="1"/>
    <col min="12" max="12" width="30.83203125" style="3" customWidth="1"/>
    <col min="13" max="13" width="17.5" style="3" customWidth="1"/>
    <col min="14" max="14" width="13.6640625" style="3" customWidth="1"/>
    <col min="15" max="256" width="8.83203125" style="3" customWidth="1"/>
  </cols>
  <sheetData>
    <row r="1" spans="1:256" ht="13" customHeigh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16.5" customHeight="1">
      <c r="A2" s="35">
        <v>43804</v>
      </c>
      <c r="B2" s="20">
        <v>0.5</v>
      </c>
      <c r="C2" s="35">
        <v>43804</v>
      </c>
      <c r="D2" s="20">
        <v>0.54166666666666663</v>
      </c>
      <c r="E2" s="21">
        <v>5</v>
      </c>
      <c r="F2" s="22" t="s">
        <v>20</v>
      </c>
      <c r="G2" s="22" t="s">
        <v>21</v>
      </c>
      <c r="H2" s="22" t="s">
        <v>33</v>
      </c>
      <c r="I2" s="22" t="s">
        <v>103</v>
      </c>
      <c r="J2" s="22" t="s">
        <v>106</v>
      </c>
      <c r="K2" s="22" t="s">
        <v>40</v>
      </c>
      <c r="L2" s="22" t="s">
        <v>29</v>
      </c>
      <c r="M2" s="22" t="s">
        <v>48</v>
      </c>
      <c r="N2" s="24">
        <v>80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6.5" customHeight="1">
      <c r="A3" s="36">
        <v>43805</v>
      </c>
      <c r="B3" s="26">
        <v>0.51041666666666663</v>
      </c>
      <c r="C3" s="36">
        <v>43805</v>
      </c>
      <c r="D3" s="26">
        <v>0.55208333333333326</v>
      </c>
      <c r="E3" s="21">
        <v>6</v>
      </c>
      <c r="F3" s="27" t="s">
        <v>20</v>
      </c>
      <c r="G3" s="27" t="s">
        <v>21</v>
      </c>
      <c r="H3" s="27" t="s">
        <v>33</v>
      </c>
      <c r="I3" s="28" t="s">
        <v>107</v>
      </c>
      <c r="J3" s="28" t="s">
        <v>90</v>
      </c>
      <c r="K3" s="28" t="s">
        <v>90</v>
      </c>
      <c r="L3" s="27" t="s">
        <v>50</v>
      </c>
      <c r="M3" s="27" t="s">
        <v>51</v>
      </c>
      <c r="N3" s="29">
        <v>50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16.5" customHeight="1">
      <c r="A4" s="36">
        <v>43809</v>
      </c>
      <c r="B4" s="26">
        <v>0.3125</v>
      </c>
      <c r="C4" s="36">
        <v>43784</v>
      </c>
      <c r="D4" s="26">
        <v>0.35416666666666669</v>
      </c>
      <c r="E4" s="21">
        <v>3</v>
      </c>
      <c r="F4" s="27" t="s">
        <v>20</v>
      </c>
      <c r="G4" s="27" t="s">
        <v>21</v>
      </c>
      <c r="H4" s="27" t="s">
        <v>33</v>
      </c>
      <c r="I4" s="30" t="s">
        <v>109</v>
      </c>
      <c r="J4" s="27" t="s">
        <v>110</v>
      </c>
      <c r="K4" s="27" t="s">
        <v>110</v>
      </c>
      <c r="L4" s="27" t="s">
        <v>98</v>
      </c>
      <c r="M4" s="27" t="s">
        <v>34</v>
      </c>
      <c r="N4" s="29">
        <v>45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ht="16.5" customHeight="1">
      <c r="A5" s="36">
        <v>43816</v>
      </c>
      <c r="B5" s="26">
        <v>0.5</v>
      </c>
      <c r="C5" s="36">
        <v>43795</v>
      </c>
      <c r="D5" s="26">
        <v>0.54166666666666663</v>
      </c>
      <c r="E5" s="21">
        <v>3</v>
      </c>
      <c r="F5" s="27" t="s">
        <v>20</v>
      </c>
      <c r="G5" s="27" t="s">
        <v>21</v>
      </c>
      <c r="H5" s="27" t="s">
        <v>33</v>
      </c>
      <c r="I5" s="28" t="s">
        <v>113</v>
      </c>
      <c r="J5" s="28" t="s">
        <v>85</v>
      </c>
      <c r="K5" s="28" t="s">
        <v>85</v>
      </c>
      <c r="L5" s="27" t="s">
        <v>114</v>
      </c>
      <c r="M5" s="27" t="s">
        <v>51</v>
      </c>
      <c r="N5" s="29">
        <v>50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ht="16.5" customHeight="1">
      <c r="A6" s="36">
        <v>43817</v>
      </c>
      <c r="B6" s="26">
        <v>0.3125</v>
      </c>
      <c r="C6" s="36">
        <v>43817</v>
      </c>
      <c r="D6" s="26">
        <v>0.35416666666666669</v>
      </c>
      <c r="E6" s="21">
        <v>4</v>
      </c>
      <c r="F6" s="27" t="s">
        <v>52</v>
      </c>
      <c r="G6" s="27" t="s">
        <v>104</v>
      </c>
      <c r="H6" s="27" t="s">
        <v>33</v>
      </c>
      <c r="I6" s="27" t="s">
        <v>105</v>
      </c>
      <c r="J6" s="28" t="s">
        <v>55</v>
      </c>
      <c r="K6" s="28" t="s">
        <v>55</v>
      </c>
      <c r="L6" s="27" t="s">
        <v>42</v>
      </c>
      <c r="M6" s="27" t="s">
        <v>54</v>
      </c>
      <c r="N6" s="29">
        <v>80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16.5" customHeight="1">
      <c r="A7" s="36">
        <v>43817</v>
      </c>
      <c r="B7" s="26">
        <v>0.58333333333333337</v>
      </c>
      <c r="C7" s="36">
        <v>43795</v>
      </c>
      <c r="D7" s="26">
        <v>0.625</v>
      </c>
      <c r="E7" s="21">
        <v>4</v>
      </c>
      <c r="F7" s="27" t="s">
        <v>20</v>
      </c>
      <c r="G7" s="27" t="s">
        <v>21</v>
      </c>
      <c r="H7" s="27" t="s">
        <v>33</v>
      </c>
      <c r="I7" s="28" t="s">
        <v>115</v>
      </c>
      <c r="J7" s="207" t="s">
        <v>227</v>
      </c>
      <c r="K7" s="28" t="s">
        <v>40</v>
      </c>
      <c r="L7" s="28" t="s">
        <v>220</v>
      </c>
      <c r="M7" s="27" t="s">
        <v>51</v>
      </c>
      <c r="N7" s="29">
        <v>50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16.5" customHeight="1"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6.5" customHeight="1"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16.5" customHeight="1"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16.5" customHeight="1"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16.5" customHeight="1"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16.5" customHeight="1"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6.5" customHeight="1"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conditionalFormatting sqref="A2:D2 F2:N2">
    <cfRule type="expression" dxfId="31" priority="25">
      <formula>(COUNTIF($I2,"中醫婦科臨床教師會議")&gt;0)</formula>
    </cfRule>
  </conditionalFormatting>
  <conditionalFormatting sqref="A2:D2 F2:N2">
    <cfRule type="expression" dxfId="30" priority="26">
      <formula>(COUNTIF($G2,"行政會議")&gt;0)</formula>
    </cfRule>
  </conditionalFormatting>
  <conditionalFormatting sqref="D3 F3:K3 D5">
    <cfRule type="expression" dxfId="29" priority="23">
      <formula>(COUNTIF($J3,"中醫婦科臨床教師會議")&gt;0)</formula>
    </cfRule>
    <cfRule type="expression" dxfId="28" priority="24">
      <formula>(COUNTIF($H3,"行政會議")&gt;0)</formula>
    </cfRule>
  </conditionalFormatting>
  <conditionalFormatting sqref="L3 N3">
    <cfRule type="expression" dxfId="27" priority="21">
      <formula>(COUNTIF($J3,"中醫婦科臨床教師會議")&gt;0)</formula>
    </cfRule>
    <cfRule type="expression" dxfId="26" priority="22">
      <formula>(COUNTIF($H3,"行政會議")&gt;0)</formula>
    </cfRule>
  </conditionalFormatting>
  <conditionalFormatting sqref="M3">
    <cfRule type="expression" dxfId="25" priority="19">
      <formula>(COUNTIF($J3,"中醫婦科臨床教師會議")&gt;0)</formula>
    </cfRule>
    <cfRule type="expression" dxfId="24" priority="20">
      <formula>(COUNTIF($H3,"行政會議")&gt;0)</formula>
    </cfRule>
  </conditionalFormatting>
  <conditionalFormatting sqref="B3">
    <cfRule type="expression" dxfId="23" priority="17">
      <formula>(COUNTIF($J3,"中醫婦科臨床教師會議")&gt;0)</formula>
    </cfRule>
    <cfRule type="expression" dxfId="22" priority="18">
      <formula>(COUNTIF($H3,"行政會議")&gt;0)</formula>
    </cfRule>
  </conditionalFormatting>
  <conditionalFormatting sqref="F5:I5 L5 N5 M4:N4 J4:K4 F4:G4">
    <cfRule type="expression" dxfId="21" priority="15">
      <formula>(COUNTIF($J4,"中醫婦科臨床教師會議")&gt;0)</formula>
    </cfRule>
    <cfRule type="expression" dxfId="20" priority="16">
      <formula>(COUNTIF($H4,"行政會議")&gt;0)</formula>
    </cfRule>
  </conditionalFormatting>
  <conditionalFormatting sqref="N6">
    <cfRule type="expression" dxfId="19" priority="3">
      <formula>(COUNTIF($J6,"中醫婦科臨床教師會議")&gt;0)</formula>
    </cfRule>
    <cfRule type="expression" dxfId="18" priority="4">
      <formula>(COUNTIF($H6,"行政會議")&gt;0)</formula>
    </cfRule>
  </conditionalFormatting>
  <conditionalFormatting sqref="N7">
    <cfRule type="expression" dxfId="17" priority="1">
      <formula>(COUNTIF($J7,"中醫婦科臨床教師會議")&gt;0)</formula>
    </cfRule>
    <cfRule type="expression" dxfId="16" priority="2">
      <formula>(COUNTIF($H7,"行政會議")&gt;0)</formula>
    </cfRule>
  </conditionalFormatting>
  <pageMargins left="0.75" right="0.75" top="1" bottom="1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9"/>
  <sheetViews>
    <sheetView showGridLines="0" workbookViewId="0">
      <selection activeCell="J6" sqref="J6"/>
    </sheetView>
  </sheetViews>
  <sheetFormatPr baseColWidth="10" defaultColWidth="8.83203125" defaultRowHeight="14" customHeight="1"/>
  <cols>
    <col min="1" max="1" width="11" style="4" customWidth="1"/>
    <col min="2" max="2" width="8.83203125" style="4" customWidth="1"/>
    <col min="3" max="3" width="11.5" style="4" customWidth="1"/>
    <col min="4" max="4" width="9.1640625" style="4" customWidth="1"/>
    <col min="5" max="5" width="8.83203125" style="4" customWidth="1"/>
    <col min="6" max="8" width="8.6640625" style="4" customWidth="1"/>
    <col min="9" max="9" width="52.83203125" style="4" customWidth="1"/>
    <col min="10" max="10" width="32" style="4" customWidth="1"/>
    <col min="11" max="11" width="14.83203125" style="4" customWidth="1"/>
    <col min="12" max="12" width="32.6640625" style="4" customWidth="1"/>
    <col min="13" max="13" width="17.5" style="4" customWidth="1"/>
    <col min="14" max="14" width="13.6640625" style="4" customWidth="1"/>
    <col min="15" max="256" width="8.83203125" style="4" customWidth="1"/>
  </cols>
  <sheetData>
    <row r="1" spans="1:14" ht="13" customHeigh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</row>
    <row r="2" spans="1:14" ht="16.5" customHeight="1">
      <c r="A2" s="36">
        <v>43812</v>
      </c>
      <c r="B2" s="26">
        <v>0.5</v>
      </c>
      <c r="C2" s="36">
        <v>43812</v>
      </c>
      <c r="D2" s="26">
        <v>0.54166666666666663</v>
      </c>
      <c r="E2" s="21">
        <v>6</v>
      </c>
      <c r="F2" s="27" t="s">
        <v>20</v>
      </c>
      <c r="G2" s="27" t="s">
        <v>21</v>
      </c>
      <c r="H2" s="27" t="s">
        <v>33</v>
      </c>
      <c r="I2" s="30" t="s">
        <v>82</v>
      </c>
      <c r="J2" s="27" t="s">
        <v>112</v>
      </c>
      <c r="K2" s="27" t="s">
        <v>17</v>
      </c>
      <c r="L2" s="31" t="s">
        <v>111</v>
      </c>
      <c r="M2" s="27" t="s">
        <v>83</v>
      </c>
      <c r="N2" s="29">
        <v>80</v>
      </c>
    </row>
    <row r="3" spans="1:14" ht="16.5" customHeight="1">
      <c r="A3" s="36">
        <v>43815</v>
      </c>
      <c r="B3" s="26">
        <v>0.51041666666666663</v>
      </c>
      <c r="C3" s="36">
        <v>43780</v>
      </c>
      <c r="D3" s="26">
        <v>0.55208333333333326</v>
      </c>
      <c r="E3" s="21">
        <v>2</v>
      </c>
      <c r="F3" s="27" t="s">
        <v>20</v>
      </c>
      <c r="G3" s="27" t="s">
        <v>21</v>
      </c>
      <c r="H3" s="27" t="s">
        <v>33</v>
      </c>
      <c r="I3" s="27" t="s">
        <v>49</v>
      </c>
      <c r="J3" s="27" t="s">
        <v>56</v>
      </c>
      <c r="K3" s="27" t="s">
        <v>40</v>
      </c>
      <c r="L3" s="27" t="s">
        <v>50</v>
      </c>
      <c r="M3" s="27" t="s">
        <v>51</v>
      </c>
      <c r="N3" s="29">
        <v>50</v>
      </c>
    </row>
    <row r="4" spans="1:14" ht="16.5" customHeight="1">
      <c r="A4" s="36">
        <v>43816</v>
      </c>
      <c r="B4" s="26">
        <v>0.5</v>
      </c>
      <c r="C4" s="36">
        <v>43795</v>
      </c>
      <c r="D4" s="26">
        <v>0.54166666666666663</v>
      </c>
      <c r="E4" s="21">
        <v>3</v>
      </c>
      <c r="F4" s="27" t="s">
        <v>20</v>
      </c>
      <c r="G4" s="27" t="s">
        <v>21</v>
      </c>
      <c r="H4" s="27" t="s">
        <v>33</v>
      </c>
      <c r="I4" s="28" t="s">
        <v>113</v>
      </c>
      <c r="J4" s="28" t="s">
        <v>85</v>
      </c>
      <c r="K4" s="28" t="s">
        <v>85</v>
      </c>
      <c r="L4" s="27" t="s">
        <v>114</v>
      </c>
      <c r="M4" s="27" t="s">
        <v>51</v>
      </c>
      <c r="N4" s="29">
        <v>50</v>
      </c>
    </row>
    <row r="5" spans="1:14" ht="17" customHeight="1">
      <c r="A5" s="36">
        <v>43817</v>
      </c>
      <c r="B5" s="26">
        <v>0.58333333333333337</v>
      </c>
      <c r="C5" s="36">
        <v>43795</v>
      </c>
      <c r="D5" s="26">
        <v>0.625</v>
      </c>
      <c r="E5" s="21">
        <v>4</v>
      </c>
      <c r="F5" s="27" t="s">
        <v>20</v>
      </c>
      <c r="G5" s="27" t="s">
        <v>21</v>
      </c>
      <c r="H5" s="27" t="s">
        <v>33</v>
      </c>
      <c r="I5" s="28" t="s">
        <v>115</v>
      </c>
      <c r="J5" s="207" t="s">
        <v>227</v>
      </c>
      <c r="K5" s="28" t="s">
        <v>40</v>
      </c>
      <c r="L5" s="28" t="s">
        <v>220</v>
      </c>
      <c r="M5" s="27" t="s">
        <v>51</v>
      </c>
      <c r="N5" s="29">
        <v>50</v>
      </c>
    </row>
    <row r="6" spans="1:14" ht="17" customHeight="1">
      <c r="A6" s="37">
        <v>43825</v>
      </c>
      <c r="B6" s="32">
        <v>0.5</v>
      </c>
      <c r="C6" s="37">
        <v>43825</v>
      </c>
      <c r="D6" s="32">
        <v>0.54166666666666663</v>
      </c>
      <c r="E6" s="21">
        <v>5</v>
      </c>
      <c r="F6" s="33" t="s">
        <v>20</v>
      </c>
      <c r="G6" s="33" t="s">
        <v>21</v>
      </c>
      <c r="H6" s="33" t="s">
        <v>33</v>
      </c>
      <c r="I6" s="33" t="s">
        <v>92</v>
      </c>
      <c r="J6" s="33" t="s">
        <v>93</v>
      </c>
      <c r="K6" s="33" t="s">
        <v>94</v>
      </c>
      <c r="L6" s="33" t="s">
        <v>29</v>
      </c>
      <c r="M6" s="33" t="s">
        <v>91</v>
      </c>
      <c r="N6" s="34">
        <v>50</v>
      </c>
    </row>
    <row r="7" spans="1:14" ht="17" customHeight="1"/>
    <row r="8" spans="1:14" ht="17" customHeight="1"/>
    <row r="9" spans="1:14" ht="17" customHeight="1"/>
  </sheetData>
  <conditionalFormatting sqref="M3 M2:N2 J2:K2 K3 F2:G2 D2:D4 F4:I4 L4 N4">
    <cfRule type="expression" dxfId="15" priority="15">
      <formula>(COUNTIF($J2,"中醫婦科臨床教師會議")&gt;0)</formula>
    </cfRule>
    <cfRule type="expression" dxfId="14" priority="16">
      <formula>(COUNTIF($H2,"行政會議")&gt;0)</formula>
    </cfRule>
  </conditionalFormatting>
  <conditionalFormatting sqref="N5">
    <cfRule type="expression" dxfId="13" priority="1">
      <formula>(COUNTIF($J5,"中醫婦科臨床教師會議")&gt;0)</formula>
    </cfRule>
    <cfRule type="expression" dxfId="12" priority="2">
      <formula>(COUNTIF($H5,"行政會議")&gt;0)</formula>
    </cfRule>
  </conditionalFormatting>
  <pageMargins left="0.75" right="0.75" top="1" bottom="1" header="0.3" footer="0.3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10"/>
  <sheetViews>
    <sheetView showGridLines="0" tabSelected="1" workbookViewId="0">
      <selection activeCell="I12" sqref="I12"/>
    </sheetView>
  </sheetViews>
  <sheetFormatPr baseColWidth="10" defaultColWidth="8.83203125" defaultRowHeight="14" customHeight="1"/>
  <cols>
    <col min="1" max="1" width="11" style="5" customWidth="1"/>
    <col min="2" max="2" width="8.83203125" style="5" customWidth="1"/>
    <col min="3" max="3" width="11.5" style="5" customWidth="1"/>
    <col min="4" max="4" width="9.1640625" style="5" customWidth="1"/>
    <col min="5" max="5" width="8.83203125" style="5" customWidth="1"/>
    <col min="6" max="8" width="8.6640625" style="5" customWidth="1"/>
    <col min="9" max="9" width="52.83203125" style="5" customWidth="1"/>
    <col min="10" max="10" width="32" style="5" customWidth="1"/>
    <col min="11" max="11" width="14.83203125" style="5" customWidth="1"/>
    <col min="12" max="12" width="26.1640625" style="5" customWidth="1"/>
    <col min="13" max="13" width="17.5" style="5" customWidth="1"/>
    <col min="14" max="14" width="13.6640625" style="5" customWidth="1"/>
    <col min="15" max="256" width="8.83203125" style="5" customWidth="1"/>
  </cols>
  <sheetData>
    <row r="1" spans="1:256" ht="13" customHeigh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</row>
    <row r="2" spans="1:256" ht="16.5" customHeight="1">
      <c r="A2" s="35">
        <v>43802</v>
      </c>
      <c r="B2" s="20">
        <v>0.5</v>
      </c>
      <c r="C2" s="35">
        <v>43802</v>
      </c>
      <c r="D2" s="20">
        <v>0.5625</v>
      </c>
      <c r="E2" s="21">
        <v>3</v>
      </c>
      <c r="F2" s="22" t="s">
        <v>20</v>
      </c>
      <c r="G2" s="22" t="s">
        <v>21</v>
      </c>
      <c r="H2" s="22" t="s">
        <v>33</v>
      </c>
      <c r="I2" s="23" t="s">
        <v>99</v>
      </c>
      <c r="J2" s="23" t="s">
        <v>68</v>
      </c>
      <c r="K2" s="23" t="s">
        <v>100</v>
      </c>
      <c r="L2" s="22" t="s">
        <v>29</v>
      </c>
      <c r="M2" s="22" t="s">
        <v>34</v>
      </c>
      <c r="N2" s="24">
        <v>45</v>
      </c>
    </row>
    <row r="3" spans="1:256" ht="16.5" customHeight="1">
      <c r="A3" s="35">
        <v>43803</v>
      </c>
      <c r="B3" s="20">
        <v>0.5</v>
      </c>
      <c r="C3" s="35">
        <v>43803</v>
      </c>
      <c r="D3" s="20">
        <v>0.5625</v>
      </c>
      <c r="E3" s="21">
        <v>4</v>
      </c>
      <c r="F3" s="22" t="s">
        <v>20</v>
      </c>
      <c r="G3" s="22" t="s">
        <v>21</v>
      </c>
      <c r="H3" s="22" t="s">
        <v>33</v>
      </c>
      <c r="I3" s="23" t="s">
        <v>219</v>
      </c>
      <c r="J3" s="23" t="s">
        <v>31</v>
      </c>
      <c r="K3" s="23" t="s">
        <v>31</v>
      </c>
      <c r="L3" s="22" t="s">
        <v>29</v>
      </c>
      <c r="M3" s="22" t="s">
        <v>34</v>
      </c>
      <c r="N3" s="25">
        <v>45</v>
      </c>
    </row>
    <row r="4" spans="1:256" ht="16.5" customHeight="1">
      <c r="A4" s="36">
        <v>43810</v>
      </c>
      <c r="B4" s="26">
        <v>0.5</v>
      </c>
      <c r="C4" s="36">
        <v>43810</v>
      </c>
      <c r="D4" s="26">
        <v>0.54166666666666663</v>
      </c>
      <c r="E4" s="21">
        <v>4</v>
      </c>
      <c r="F4" s="27" t="s">
        <v>20</v>
      </c>
      <c r="G4" s="27" t="s">
        <v>21</v>
      </c>
      <c r="H4" s="27" t="s">
        <v>33</v>
      </c>
      <c r="I4" s="28" t="s">
        <v>108</v>
      </c>
      <c r="J4" s="28" t="s">
        <v>72</v>
      </c>
      <c r="K4" s="28" t="s">
        <v>72</v>
      </c>
      <c r="L4" s="27" t="s">
        <v>29</v>
      </c>
      <c r="M4" s="27" t="s">
        <v>34</v>
      </c>
      <c r="N4" s="29">
        <v>45</v>
      </c>
    </row>
    <row r="5" spans="1:256" ht="16.5" customHeight="1"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7" customHeight="1"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7" customHeight="1"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" customHeight="1"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conditionalFormatting sqref="A3:D3 F3:N3">
    <cfRule type="expression" dxfId="11" priority="25">
      <formula>(COUNTIF($I3,"中醫婦科臨床教師會議")&gt;0)</formula>
    </cfRule>
  </conditionalFormatting>
  <conditionalFormatting sqref="A3:D3 F3:N3">
    <cfRule type="expression" dxfId="10" priority="26">
      <formula>(COUNTIF($G3,"行政會議")&gt;0)</formula>
    </cfRule>
  </conditionalFormatting>
  <conditionalFormatting sqref="F4:H4 M4">
    <cfRule type="expression" dxfId="9" priority="13">
      <formula>(COUNTIF($J4,"中醫婦科臨床教師會議")&gt;0)</formula>
    </cfRule>
    <cfRule type="expression" dxfId="8" priority="14">
      <formula>(COUNTIF($H4,"行政會議")&gt;0)</formula>
    </cfRule>
  </conditionalFormatting>
  <conditionalFormatting sqref="I4">
    <cfRule type="expression" dxfId="7" priority="11">
      <formula>(COUNTIF($J4,"中醫婦科臨床教師會議")&gt;0)</formula>
    </cfRule>
    <cfRule type="expression" dxfId="6" priority="12">
      <formula>(COUNTIF($H4,"行政會議")&gt;0)</formula>
    </cfRule>
  </conditionalFormatting>
  <conditionalFormatting sqref="D4">
    <cfRule type="expression" dxfId="5" priority="9">
      <formula>(COUNTIF($J4,"中醫婦科臨床教師會議")&gt;0)</formula>
    </cfRule>
    <cfRule type="expression" dxfId="4" priority="10">
      <formula>(COUNTIF($H4,"行政會議")&gt;0)</formula>
    </cfRule>
  </conditionalFormatting>
  <conditionalFormatting sqref="B4">
    <cfRule type="expression" dxfId="3" priority="7">
      <formula>(COUNTIF($J4,"中醫婦科臨床教師會議")&gt;0)</formula>
    </cfRule>
    <cfRule type="expression" dxfId="2" priority="8">
      <formula>(COUNTIF($H4,"行政會議")&gt;0)</formula>
    </cfRule>
  </conditionalFormatting>
  <conditionalFormatting sqref="N4">
    <cfRule type="expression" dxfId="1" priority="5">
      <formula>(COUNTIF($J4,"中醫婦科臨床教師會議")&gt;0)</formula>
    </cfRule>
    <cfRule type="expression" dxfId="0" priority="6">
      <formula>(COUNTIF($H4,"行政會議")&gt;0)</formula>
    </cfRule>
  </conditionalFormatting>
  <pageMargins left="0.75" right="0.75" top="1" bottom="1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學術大表 </vt:lpstr>
      <vt:lpstr>部行政</vt:lpstr>
      <vt:lpstr>部學術</vt:lpstr>
      <vt:lpstr>跨領域</vt:lpstr>
      <vt:lpstr>核心課程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Jenny Kuo</cp:lastModifiedBy>
  <cp:lastPrinted>2019-11-28T06:50:58Z</cp:lastPrinted>
  <dcterms:created xsi:type="dcterms:W3CDTF">2019-11-01T11:40:50Z</dcterms:created>
  <dcterms:modified xsi:type="dcterms:W3CDTF">2019-11-28T06:59:07Z</dcterms:modified>
</cp:coreProperties>
</file>