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" windowWidth="15600" windowHeight="11016" activeTab="0"/>
  </bookViews>
  <sheets>
    <sheet name="總表" sheetId="1" r:id="rId1"/>
    <sheet name="部行政" sheetId="2" r:id="rId2"/>
    <sheet name="部學術" sheetId="3" r:id="rId3"/>
    <sheet name="跨領域" sheetId="4" r:id="rId4"/>
    <sheet name="核心課程" sheetId="5" r:id="rId5"/>
  </sheets>
  <definedNames>
    <definedName name="_xlnm._FilterDatabase" localSheetId="2" hidden="1">'部學術'!$A$1:$N$6</definedName>
    <definedName name="_xlnm._FilterDatabase" localSheetId="3" hidden="1">'跨領域'!$A$1:$N$1</definedName>
    <definedName name="_xlnm._FilterDatabase" localSheetId="0" hidden="1">'總表'!$A$1:$N$73</definedName>
  </definedNames>
  <calcPr fullCalcOnLoad="1"/>
</workbook>
</file>

<file path=xl/sharedStrings.xml><?xml version="1.0" encoding="utf-8"?>
<sst xmlns="http://schemas.openxmlformats.org/spreadsheetml/2006/main" count="724" uniqueCount="266">
  <si>
    <t>星期</t>
  </si>
  <si>
    <t>主辦單位</t>
  </si>
  <si>
    <t>演講者</t>
  </si>
  <si>
    <t>需參加人員</t>
  </si>
  <si>
    <t>預估人數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</si>
  <si>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</si>
  <si>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</si>
  <si>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</si>
  <si>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</si>
  <si>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</si>
  <si>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</si>
  <si>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</si>
  <si>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</si>
  <si>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專業訓練</t>
  </si>
  <si>
    <t>專業課程</t>
  </si>
  <si>
    <t>Location</t>
  </si>
  <si>
    <t>V+R</t>
  </si>
  <si>
    <t>部行政</t>
  </si>
  <si>
    <t>部學術</t>
  </si>
  <si>
    <t>主持人</t>
  </si>
  <si>
    <t>Location</t>
  </si>
  <si>
    <t>V+ CR</t>
  </si>
  <si>
    <t>行政會議</t>
  </si>
  <si>
    <t>部學術</t>
  </si>
  <si>
    <t xml:space="preserve">   </t>
  </si>
  <si>
    <t>臨床教師會議</t>
  </si>
  <si>
    <t>一般行政</t>
  </si>
  <si>
    <t>行政會議</t>
  </si>
  <si>
    <t>部務會議</t>
  </si>
  <si>
    <t>陳俊良部長</t>
  </si>
  <si>
    <t>科主任會議</t>
  </si>
  <si>
    <t>各科主任</t>
  </si>
  <si>
    <t>桃園分院八樓中醫部大會議室</t>
  </si>
  <si>
    <t>桃園分院八樓中醫部小會議室</t>
  </si>
  <si>
    <t>專業訓練</t>
  </si>
  <si>
    <t>專業課程</t>
  </si>
  <si>
    <t>部學術</t>
  </si>
  <si>
    <t>陳玉昇醫師</t>
  </si>
  <si>
    <t xml:space="preserve">V+ R + I </t>
  </si>
  <si>
    <t>Location</t>
  </si>
  <si>
    <t>林口院區跨領域中醫中藥護理聯合討論會</t>
  </si>
  <si>
    <t>桃園院區跨領域中醫中藥護理聯合討論會</t>
  </si>
  <si>
    <t>病房住院醫師</t>
  </si>
  <si>
    <t xml:space="preserve"> </t>
  </si>
  <si>
    <t>許珮毓副主任</t>
  </si>
  <si>
    <t>陳星諭醫師</t>
  </si>
  <si>
    <t xml:space="preserve">V+R+桃園I </t>
  </si>
  <si>
    <t>V+R＋台北林口I</t>
  </si>
  <si>
    <t>V+R+桃I</t>
  </si>
  <si>
    <t>醫經典籍教學</t>
  </si>
  <si>
    <t>楊建中醫師</t>
  </si>
  <si>
    <t>台北院區跨領域中醫中藥護理聯合討論會</t>
  </si>
  <si>
    <t>許聿榕醫師</t>
  </si>
  <si>
    <t>台北長庚中醫大樓B1會議室</t>
  </si>
  <si>
    <t>劉耕豪醫師</t>
  </si>
  <si>
    <t>桃園分院八樓中醫部大會議室</t>
  </si>
  <si>
    <t>V+R</t>
  </si>
  <si>
    <t>一般行政</t>
  </si>
  <si>
    <t>針傷科臨床教師會議</t>
  </si>
  <si>
    <t>許中原醫師</t>
  </si>
  <si>
    <t>楊宗憲醫師</t>
  </si>
  <si>
    <t>李科宏醫師</t>
  </si>
  <si>
    <t>病房R</t>
  </si>
  <si>
    <t>葉柏巖醫師</t>
  </si>
  <si>
    <t>VS Lec IV：更年期症候群</t>
  </si>
  <si>
    <t>中醫婦科全體醫師</t>
  </si>
  <si>
    <t>高銘偵醫師</t>
  </si>
  <si>
    <t>會診與臨床病例討論</t>
  </si>
  <si>
    <t>陳曉暐醫師</t>
  </si>
  <si>
    <t>VS Lec I：妊娠病及產後調理</t>
  </si>
  <si>
    <t>郭順利醫師</t>
  </si>
  <si>
    <t>內兒科</t>
  </si>
  <si>
    <t>江昆壕主任</t>
  </si>
  <si>
    <t>王品涵醫師</t>
  </si>
  <si>
    <t>教學技巧</t>
  </si>
  <si>
    <t>教學技巧訓練</t>
  </si>
  <si>
    <t>陳俊良部長</t>
  </si>
  <si>
    <t>林口復健大樓B2階梯教室201</t>
  </si>
  <si>
    <t xml:space="preserve">V+R+台北林口I </t>
  </si>
  <si>
    <t>專業課程</t>
  </si>
  <si>
    <t>針傷科</t>
  </si>
  <si>
    <t>病房R</t>
  </si>
  <si>
    <t>專業訓練</t>
  </si>
  <si>
    <t>Chart round</t>
  </si>
  <si>
    <t>桃園分院八樓中醫病房</t>
  </si>
  <si>
    <t>專業訓練</t>
  </si>
  <si>
    <t>專業課程</t>
  </si>
  <si>
    <t>針傷科-骨傷組</t>
  </si>
  <si>
    <t>主治醫師教學-傷科手法介紹</t>
  </si>
  <si>
    <t>李科宏主任</t>
  </si>
  <si>
    <t>林口復健大樓6樓中醫診區</t>
  </si>
  <si>
    <t>R</t>
  </si>
  <si>
    <t>一般行政</t>
  </si>
  <si>
    <t>行政會議</t>
  </si>
  <si>
    <t>針傷科</t>
  </si>
  <si>
    <t>針傷科務會議</t>
  </si>
  <si>
    <t>針傷科全體醫師</t>
  </si>
  <si>
    <t>李科宏主任</t>
  </si>
  <si>
    <t>桃園分院八樓中醫部大會議室</t>
  </si>
  <si>
    <t>V+R</t>
  </si>
  <si>
    <t>針傷科主治醫師</t>
  </si>
  <si>
    <t>陳彥融醫師</t>
  </si>
  <si>
    <t>何佳穎醫師</t>
  </si>
  <si>
    <t>蔡馥光醫師</t>
  </si>
  <si>
    <t>專業訓練</t>
  </si>
  <si>
    <t>專業課程</t>
  </si>
  <si>
    <t>內兒科</t>
  </si>
  <si>
    <t>黃悅翔醫師</t>
  </si>
  <si>
    <t>桃園分院八樓中醫病房</t>
  </si>
  <si>
    <t>病房R</t>
  </si>
  <si>
    <t>一般行政</t>
  </si>
  <si>
    <t>行政會議</t>
  </si>
  <si>
    <t>中醫內兒科行政會議</t>
  </si>
  <si>
    <t>桃園分院八樓中醫會議室</t>
  </si>
  <si>
    <t>中醫內兒科臨床教師會議</t>
  </si>
  <si>
    <t>內兒科主治醫師</t>
  </si>
  <si>
    <t>病房Teaching round(上半月)</t>
  </si>
  <si>
    <t>中醫內科學術會議: 病案討論</t>
  </si>
  <si>
    <t>林口3G精神科討論室</t>
  </si>
  <si>
    <t>病房Chart round(上半月)</t>
  </si>
  <si>
    <t>陳星諭醫師</t>
  </si>
  <si>
    <t>專業訓練</t>
  </si>
  <si>
    <t>專業課程</t>
  </si>
  <si>
    <t>內兒科</t>
  </si>
  <si>
    <t>病房Chart round(下半月)</t>
  </si>
  <si>
    <t>中醫兒科學術會議: 病案討論</t>
  </si>
  <si>
    <t>林沛穎醫師</t>
  </si>
  <si>
    <t>中西醫內兒科會診病例討論</t>
  </si>
  <si>
    <t>桃園分院八樓中醫部大會議室</t>
  </si>
  <si>
    <t>桃園分院八樓中醫部大會議室</t>
  </si>
  <si>
    <t>病房Teaching round(臨床病例討論)</t>
  </si>
  <si>
    <t>會診業務與會診病例討論</t>
  </si>
  <si>
    <t>桃園分院八樓中醫部討論室</t>
  </si>
  <si>
    <t>病房 Orientation</t>
  </si>
  <si>
    <t>林口3G精神科討論室</t>
  </si>
  <si>
    <t>教學技巧訓練：評估技巧</t>
  </si>
  <si>
    <t>黃悅翔醫師</t>
  </si>
  <si>
    <t>常用飲片辨識I</t>
  </si>
  <si>
    <t>邱秀麗藥師</t>
  </si>
  <si>
    <t>陳書翎醫師</t>
  </si>
  <si>
    <t>周佑庭醫師</t>
  </si>
  <si>
    <t>楊晉瑋醫師</t>
  </si>
  <si>
    <t>製表：6月學術CR官佳璇 GSM:61392</t>
  </si>
  <si>
    <t>Research meeting - 過敏免疫疾病之中醫藥研究經驗分享</t>
  </si>
  <si>
    <t>郭敏玲教授</t>
  </si>
  <si>
    <t>專業訓練</t>
  </si>
  <si>
    <t>專業課程</t>
  </si>
  <si>
    <t>針傷科-骨傷組</t>
  </si>
  <si>
    <t>傷科基本手法介紹與前測</t>
  </si>
  <si>
    <t>曾珠堯醫師</t>
  </si>
  <si>
    <t>桃園分院八樓中醫病房討論室</t>
  </si>
  <si>
    <t>骨傷I</t>
  </si>
  <si>
    <t>針傷科-針灸組</t>
  </si>
  <si>
    <t>住院醫師教學-針包製作與orientation</t>
  </si>
  <si>
    <t>饒以愛醫師</t>
  </si>
  <si>
    <t>李科宏主任</t>
  </si>
  <si>
    <t>桃園分院八樓中醫部大會議室</t>
  </si>
  <si>
    <t>針灸I</t>
  </si>
  <si>
    <t>星期</t>
  </si>
  <si>
    <t>高定一醫師</t>
  </si>
  <si>
    <t>高定一醫師</t>
  </si>
  <si>
    <t>陳星諭醫師</t>
  </si>
  <si>
    <t>楊宗憲醫師</t>
  </si>
  <si>
    <t>何冠杰/洪崇恩/林致展/藍淇禎//羅佳筠</t>
  </si>
  <si>
    <t>林青樺/吳翊寧/周芷嫻/詹宇芊//彭啟豪/馬維玉</t>
  </si>
  <si>
    <t>病房Teaching round(下半月)</t>
  </si>
  <si>
    <t>黃俊宏/劉上麟/林庭淇/羅雅薰// 魏禎瑩</t>
  </si>
  <si>
    <t>謝  豪/周佑庭</t>
  </si>
  <si>
    <t>王品涵醫師</t>
  </si>
  <si>
    <t>中醫內兒科實習住院醫師回饋會議</t>
  </si>
  <si>
    <t>黃英瑜醫師</t>
  </si>
  <si>
    <t>林易平醫師</t>
  </si>
  <si>
    <t>趙晏琳醫師</t>
  </si>
  <si>
    <t>羅雅薰醫師</t>
  </si>
  <si>
    <t>唐遠雲醫師</t>
  </si>
  <si>
    <t>吳芝宜醫師</t>
  </si>
  <si>
    <t>顏妏真醫師</t>
  </si>
  <si>
    <t>詹博恩醫師</t>
  </si>
  <si>
    <t>許昕喬醫師</t>
  </si>
  <si>
    <t>夏旭姍醫師</t>
  </si>
  <si>
    <t>宋維瑄醫師</t>
  </si>
  <si>
    <t>楊建中醫師</t>
  </si>
  <si>
    <t>張育宸醫師</t>
  </si>
  <si>
    <t>陳玉甄醫師</t>
  </si>
  <si>
    <t>尤紹雯醫師</t>
  </si>
  <si>
    <t>陳品儒醫師</t>
  </si>
  <si>
    <t>戴瑋儂醫師</t>
  </si>
  <si>
    <t>黃聖涵醫師</t>
  </si>
  <si>
    <t>楊元瀚醫師</t>
  </si>
  <si>
    <t>鄭雅勻醫師</t>
  </si>
  <si>
    <t>吳健瑋醫師</t>
  </si>
  <si>
    <t>宋柏毅醫師</t>
  </si>
  <si>
    <t>針傷科</t>
  </si>
  <si>
    <t>病例或專題報告</t>
  </si>
  <si>
    <t>針傷全體</t>
  </si>
  <si>
    <t>會診病例或專題報告</t>
  </si>
  <si>
    <t>Teaching Round(主治醫師教學)</t>
  </si>
  <si>
    <t>楊宗憲醫師</t>
  </si>
  <si>
    <t>針傷I+病房RI</t>
  </si>
  <si>
    <t>主治醫師教學-傷科手法介紹</t>
  </si>
  <si>
    <t>林口復健大樓6樓中醫診區</t>
  </si>
  <si>
    <t>教學診I+R</t>
  </si>
  <si>
    <t>病房Orientation</t>
  </si>
  <si>
    <t>病房R+I</t>
  </si>
  <si>
    <t>Chart round</t>
  </si>
  <si>
    <t>桃園分院八樓中醫病房</t>
  </si>
  <si>
    <t>楊建中醫師</t>
  </si>
  <si>
    <t>林口復健大樓2樓骨科會議室</t>
  </si>
  <si>
    <t>總醫師教學(1) - 婦科四診及身體診察</t>
  </si>
  <si>
    <t>總醫師教學(2) - 育齡婦女基礎體溫測量判讀及治療</t>
  </si>
  <si>
    <t>許聿榕醫師</t>
  </si>
  <si>
    <t>婦科科務會議+研究進度討論會</t>
  </si>
  <si>
    <t>VS Lec V：不孕症</t>
  </si>
  <si>
    <t>許聿榕醫師</t>
  </si>
  <si>
    <t>VS Lec II：子宮內膜異位症</t>
  </si>
  <si>
    <t>病例報告</t>
  </si>
  <si>
    <t>江典穎師/沈欣儀醫師/李鎮安醫師/張育佳醫師</t>
  </si>
  <si>
    <t>郭順利醫師</t>
  </si>
  <si>
    <t>期刊專題討論</t>
  </si>
  <si>
    <t>VS Lec III：多囊性卵巢綜合症 &amp; 高泌乳血症</t>
  </si>
  <si>
    <t>李佳翰師/乃暐璇醫師/李季臻醫師/柯婉婷醫師</t>
  </si>
  <si>
    <t>高銘偵醫師</t>
  </si>
  <si>
    <t>李佳翰師/乃暐璇醫師/李季臻醫師/柯婉婷醫師</t>
  </si>
  <si>
    <t>期刊專題討論</t>
  </si>
  <si>
    <t>Intern Test (後測)-十八/十九組</t>
  </si>
  <si>
    <t>Chart round-HIFU</t>
  </si>
  <si>
    <t>鄭為仁醫師</t>
  </si>
  <si>
    <t>林口長庚圖書館放映室</t>
  </si>
  <si>
    <t>專業課程</t>
  </si>
  <si>
    <t>桃園B1中醫門診區</t>
  </si>
  <si>
    <t>林口3D中醫門診區</t>
  </si>
  <si>
    <t>台北3F中醫門診區</t>
  </si>
  <si>
    <t>專業訓練</t>
  </si>
  <si>
    <t>婦科</t>
  </si>
  <si>
    <t>CR+I</t>
  </si>
  <si>
    <t>一般行政</t>
  </si>
  <si>
    <t>行政會議</t>
  </si>
  <si>
    <t>V+I+(R)</t>
  </si>
  <si>
    <t>V+R+I</t>
  </si>
  <si>
    <t>高銘偵醫師</t>
  </si>
  <si>
    <t>林口長庚圖書館放映室</t>
  </si>
  <si>
    <t>V+CR</t>
  </si>
  <si>
    <t>中醫婦科臨床教師會議</t>
  </si>
  <si>
    <t>V+R+I</t>
  </si>
  <si>
    <t>行政會議</t>
  </si>
  <si>
    <t>婦科</t>
  </si>
  <si>
    <t>婦科主治醫師</t>
  </si>
  <si>
    <t>高銘偵醫師</t>
  </si>
  <si>
    <t>林口長庚圖書館放映室</t>
  </si>
  <si>
    <t>內科全體</t>
  </si>
  <si>
    <t>內科全體</t>
  </si>
  <si>
    <t>桃園分院八樓中醫部大會議室</t>
  </si>
  <si>
    <t>桃園分院八樓中醫部大會議室</t>
  </si>
  <si>
    <t>林口3G精神科討論室</t>
  </si>
  <si>
    <t>王品涵醫師</t>
  </si>
  <si>
    <t>台北長庚後棟7樓會議室</t>
  </si>
  <si>
    <t xml:space="preserve">V+R+I </t>
  </si>
  <si>
    <t xml:space="preserve">V+R+I </t>
  </si>
  <si>
    <t>內兒科</t>
  </si>
  <si>
    <t>林沛穎醫師</t>
  </si>
  <si>
    <t>林沛穎醫師</t>
  </si>
  <si>
    <t>桃園八樓中醫部小會議室</t>
  </si>
  <si>
    <t>兒科I</t>
  </si>
  <si>
    <t>兒科生理病理特色介紹</t>
  </si>
  <si>
    <t>實習醫師前測檢討、後測</t>
  </si>
  <si>
    <t>陳星諭醫師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</si>
</sst>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  <numFmt numFmtId="205" formatCode="[$-404]ggge&quot;年&quot;m&quot;月&quot;d&quot;日&quot;;@"/>
    <numFmt numFmtId="206" formatCode="[$-404]gge&quot;年&quot;m&quot;月&quot;d&quot;日&quot;;@"/>
    <numFmt numFmtId="207" formatCode="[$-404]yy&quot;年&quot;m&quot;月&quot;d&quot;日&quot;\ dddd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10"/>
      <color indexed="10"/>
      <name val="新細明體"/>
      <family val="1"/>
    </font>
    <font>
      <sz val="10"/>
      <color indexed="8"/>
      <name val="Microsoft JhengHe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10"/>
      <color rgb="FFFF0000"/>
      <name val="新細明體"/>
      <family val="1"/>
    </font>
    <font>
      <sz val="10"/>
      <color rgb="FF000000"/>
      <name val="微軟正黑體"/>
      <family val="2"/>
    </font>
    <font>
      <sz val="10"/>
      <color theme="1"/>
      <name val="Microsoft JhengHei"/>
      <family val="2"/>
    </font>
    <font>
      <sz val="10"/>
      <color rgb="FF000000"/>
      <name val="Microsoft JhengHei"/>
      <family val="2"/>
    </font>
    <font>
      <sz val="10"/>
      <name val="Calibri"/>
      <family val="1"/>
    </font>
    <font>
      <sz val="12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12">
    <xf numFmtId="0" fontId="0" fillId="0" borderId="0" xfId="0" applyFont="1" applyAlignment="1">
      <alignment vertical="center"/>
    </xf>
    <xf numFmtId="190" fontId="48" fillId="0" borderId="10" xfId="0" applyNumberFormat="1" applyFont="1" applyFill="1" applyBorder="1" applyAlignment="1">
      <alignment horizontal="center" vertical="center"/>
    </xf>
    <xf numFmtId="2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01" fontId="48" fillId="0" borderId="11" xfId="0" applyNumberFormat="1" applyFont="1" applyFill="1" applyBorder="1" applyAlignment="1">
      <alignment horizontal="center" vertical="center"/>
    </xf>
    <xf numFmtId="201" fontId="4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4" fontId="2" fillId="34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90" fontId="2" fillId="0" borderId="10" xfId="0" applyNumberFormat="1" applyFont="1" applyFill="1" applyBorder="1" applyAlignment="1">
      <alignment horizontal="left" vertical="center"/>
    </xf>
    <xf numFmtId="190" fontId="2" fillId="0" borderId="10" xfId="78" applyNumberFormat="1" applyFont="1" applyFill="1" applyBorder="1" applyAlignment="1">
      <alignment horizontal="left" vertical="center"/>
      <protection/>
    </xf>
    <xf numFmtId="193" fontId="2" fillId="0" borderId="10" xfId="0" applyNumberFormat="1" applyFont="1" applyFill="1" applyBorder="1" applyAlignment="1">
      <alignment horizontal="left" vertical="center"/>
    </xf>
    <xf numFmtId="0" fontId="2" fillId="0" borderId="10" xfId="78" applyFont="1" applyFill="1" applyBorder="1" applyAlignment="1">
      <alignment horizontal="left" vertical="center"/>
      <protection/>
    </xf>
    <xf numFmtId="193" fontId="2" fillId="0" borderId="10" xfId="0" applyNumberFormat="1" applyFont="1" applyFill="1" applyBorder="1" applyAlignment="1">
      <alignment horizontal="left" vertical="center" wrapText="1"/>
    </xf>
    <xf numFmtId="0" fontId="2" fillId="0" borderId="10" xfId="78" applyFont="1" applyFill="1" applyBorder="1" applyAlignment="1">
      <alignment horizontal="left" vertical="center" wrapText="1"/>
      <protection/>
    </xf>
    <xf numFmtId="193" fontId="2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10" xfId="55" applyNumberFormat="1" applyFont="1" applyFill="1" applyBorder="1" applyAlignment="1">
      <alignment horizontal="left" vertical="center"/>
      <protection/>
    </xf>
    <xf numFmtId="190" fontId="2" fillId="26" borderId="10" xfId="0" applyNumberFormat="1" applyFont="1" applyFill="1" applyBorder="1" applyAlignment="1">
      <alignment horizontal="left" vertical="center"/>
    </xf>
    <xf numFmtId="190" fontId="2" fillId="26" borderId="10" xfId="78" applyNumberFormat="1" applyFont="1" applyFill="1" applyBorder="1" applyAlignment="1">
      <alignment horizontal="left" vertical="center"/>
      <protection/>
    </xf>
    <xf numFmtId="193" fontId="2" fillId="26" borderId="10" xfId="0" applyNumberFormat="1" applyFont="1" applyFill="1" applyBorder="1" applyAlignment="1">
      <alignment horizontal="left" vertical="center"/>
    </xf>
    <xf numFmtId="191" fontId="2" fillId="35" borderId="10" xfId="55" applyNumberFormat="1" applyFont="1" applyFill="1" applyBorder="1" applyAlignment="1">
      <alignment horizontal="left" vertical="center"/>
      <protection/>
    </xf>
    <xf numFmtId="190" fontId="2" fillId="35" borderId="10" xfId="78" applyNumberFormat="1" applyFont="1" applyFill="1" applyBorder="1" applyAlignment="1">
      <alignment horizontal="left" vertical="center"/>
      <protection/>
    </xf>
    <xf numFmtId="193" fontId="2" fillId="35" borderId="10" xfId="55" applyNumberFormat="1" applyFont="1" applyFill="1" applyBorder="1" applyAlignment="1">
      <alignment horizontal="left" vertical="center"/>
      <protection/>
    </xf>
    <xf numFmtId="0" fontId="2" fillId="35" borderId="10" xfId="78" applyFont="1" applyFill="1" applyBorder="1" applyAlignment="1">
      <alignment horizontal="left" vertical="center"/>
      <protection/>
    </xf>
    <xf numFmtId="0" fontId="2" fillId="35" borderId="10" xfId="55" applyFont="1" applyFill="1" applyBorder="1" applyAlignment="1">
      <alignment horizontal="left" vertical="center"/>
      <protection/>
    </xf>
    <xf numFmtId="0" fontId="2" fillId="35" borderId="10" xfId="55" applyNumberFormat="1" applyFont="1" applyFill="1" applyBorder="1" applyAlignment="1">
      <alignment horizontal="left" vertical="center"/>
      <protection/>
    </xf>
    <xf numFmtId="191" fontId="2" fillId="36" borderId="10" xfId="55" applyNumberFormat="1" applyFont="1" applyFill="1" applyBorder="1" applyAlignment="1">
      <alignment horizontal="left" vertical="center"/>
      <protection/>
    </xf>
    <xf numFmtId="190" fontId="2" fillId="36" borderId="10" xfId="78" applyNumberFormat="1" applyFont="1" applyFill="1" applyBorder="1" applyAlignment="1">
      <alignment horizontal="left" vertical="center"/>
      <protection/>
    </xf>
    <xf numFmtId="193" fontId="2" fillId="36" borderId="10" xfId="55" applyNumberFormat="1" applyFont="1" applyFill="1" applyBorder="1" applyAlignment="1">
      <alignment horizontal="left" vertical="center"/>
      <protection/>
    </xf>
    <xf numFmtId="0" fontId="2" fillId="36" borderId="10" xfId="55" applyFont="1" applyFill="1" applyBorder="1" applyAlignment="1">
      <alignment horizontal="left" vertical="center"/>
      <protection/>
    </xf>
    <xf numFmtId="0" fontId="2" fillId="36" borderId="10" xfId="0" applyFont="1" applyFill="1" applyBorder="1" applyAlignment="1">
      <alignment horizontal="left" vertical="center"/>
    </xf>
    <xf numFmtId="191" fontId="2" fillId="36" borderId="10" xfId="0" applyNumberFormat="1" applyFont="1" applyFill="1" applyBorder="1" applyAlignment="1">
      <alignment horizontal="left" vertical="center"/>
    </xf>
    <xf numFmtId="193" fontId="2" fillId="36" borderId="10" xfId="0" applyNumberFormat="1" applyFont="1" applyFill="1" applyBorder="1" applyAlignment="1">
      <alignment horizontal="left" vertical="center"/>
    </xf>
    <xf numFmtId="0" fontId="2" fillId="36" borderId="10" xfId="78" applyFont="1" applyFill="1" applyBorder="1" applyAlignment="1">
      <alignment horizontal="left" vertical="center"/>
      <protection/>
    </xf>
    <xf numFmtId="0" fontId="2" fillId="36" borderId="10" xfId="55" applyNumberFormat="1" applyFont="1" applyFill="1" applyBorder="1" applyAlignment="1">
      <alignment horizontal="left" vertical="center"/>
      <protection/>
    </xf>
    <xf numFmtId="193" fontId="2" fillId="0" borderId="11" xfId="0" applyNumberFormat="1" applyFont="1" applyFill="1" applyBorder="1" applyAlignment="1">
      <alignment horizontal="left" vertical="center" shrinkToFit="1"/>
    </xf>
    <xf numFmtId="190" fontId="2" fillId="37" borderId="10" xfId="78" applyNumberFormat="1" applyFont="1" applyFill="1" applyBorder="1" applyAlignment="1">
      <alignment horizontal="left" vertical="center"/>
      <protection/>
    </xf>
    <xf numFmtId="193" fontId="2" fillId="37" borderId="10" xfId="55" applyNumberFormat="1" applyFont="1" applyFill="1" applyBorder="1" applyAlignment="1">
      <alignment horizontal="left" vertical="center"/>
      <protection/>
    </xf>
    <xf numFmtId="0" fontId="2" fillId="37" borderId="10" xfId="55" applyFont="1" applyFill="1" applyBorder="1" applyAlignment="1">
      <alignment horizontal="left" vertical="center"/>
      <protection/>
    </xf>
    <xf numFmtId="0" fontId="2" fillId="36" borderId="10" xfId="55" applyNumberFormat="1" applyFont="1" applyFill="1" applyBorder="1" applyAlignment="1">
      <alignment horizontal="left" vertical="center" shrinkToFit="1"/>
      <protection/>
    </xf>
    <xf numFmtId="193" fontId="2" fillId="36" borderId="10" xfId="54" applyNumberFormat="1" applyFont="1" applyFill="1" applyBorder="1" applyAlignment="1">
      <alignment horizontal="left" vertical="center" shrinkToFit="1"/>
      <protection/>
    </xf>
    <xf numFmtId="0" fontId="2" fillId="36" borderId="10" xfId="54" applyNumberFormat="1" applyFont="1" applyFill="1" applyBorder="1" applyAlignment="1">
      <alignment horizontal="left" vertical="center" shrinkToFit="1"/>
      <protection/>
    </xf>
    <xf numFmtId="193" fontId="2" fillId="26" borderId="10" xfId="55" applyNumberFormat="1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/>
      <protection/>
    </xf>
    <xf numFmtId="190" fontId="2" fillId="0" borderId="12" xfId="78" applyNumberFormat="1" applyFont="1" applyFill="1" applyBorder="1" applyAlignment="1">
      <alignment horizontal="left" vertical="center"/>
      <protection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52" applyNumberFormat="1" applyFont="1" applyFill="1" applyBorder="1" applyAlignment="1">
      <alignment horizontal="left" vertical="center" shrinkToFit="1"/>
      <protection/>
    </xf>
    <xf numFmtId="14" fontId="2" fillId="33" borderId="10" xfId="54" applyNumberFormat="1" applyFont="1" applyFill="1" applyBorder="1" applyAlignment="1">
      <alignment horizontal="left" vertical="center" wrapText="1"/>
      <protection/>
    </xf>
    <xf numFmtId="190" fontId="2" fillId="33" borderId="10" xfId="54" applyNumberFormat="1" applyFont="1" applyFill="1" applyBorder="1" applyAlignment="1">
      <alignment horizontal="left" vertical="center" wrapText="1"/>
      <protection/>
    </xf>
    <xf numFmtId="2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 shrinkToFit="1"/>
      <protection/>
    </xf>
    <xf numFmtId="0" fontId="2" fillId="33" borderId="12" xfId="54" applyNumberFormat="1" applyFont="1" applyFill="1" applyBorder="1" applyAlignment="1">
      <alignment horizontal="left" vertical="center" wrapText="1" shrinkToFit="1"/>
      <protection/>
    </xf>
    <xf numFmtId="193" fontId="2" fillId="34" borderId="10" xfId="0" applyNumberFormat="1" applyFont="1" applyFill="1" applyBorder="1" applyAlignment="1">
      <alignment horizontal="left" vertical="center" shrinkToFit="1"/>
    </xf>
    <xf numFmtId="193" fontId="2" fillId="36" borderId="10" xfId="55" applyNumberFormat="1" applyFont="1" applyFill="1" applyBorder="1" applyAlignment="1">
      <alignment horizontal="left" vertical="center" shrinkToFit="1"/>
      <protection/>
    </xf>
    <xf numFmtId="0" fontId="2" fillId="37" borderId="10" xfId="0" applyNumberFormat="1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14" fontId="52" fillId="0" borderId="10" xfId="0" applyNumberFormat="1" applyFont="1" applyFill="1" applyBorder="1" applyAlignment="1">
      <alignment horizontal="left" vertical="center"/>
    </xf>
    <xf numFmtId="20" fontId="52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20" fontId="52" fillId="37" borderId="10" xfId="0" applyNumberFormat="1" applyFont="1" applyFill="1" applyBorder="1" applyAlignment="1">
      <alignment horizontal="left" vertical="center"/>
    </xf>
    <xf numFmtId="14" fontId="52" fillId="37" borderId="10" xfId="0" applyNumberFormat="1" applyFont="1" applyFill="1" applyBorder="1" applyAlignment="1">
      <alignment horizontal="left" vertical="center"/>
    </xf>
    <xf numFmtId="0" fontId="52" fillId="37" borderId="10" xfId="0" applyFont="1" applyFill="1" applyBorder="1" applyAlignment="1">
      <alignment horizontal="left" vertical="center"/>
    </xf>
    <xf numFmtId="0" fontId="2" fillId="37" borderId="10" xfId="55" applyNumberFormat="1" applyFont="1" applyFill="1" applyBorder="1" applyAlignment="1">
      <alignment horizontal="left" vertical="center"/>
      <protection/>
    </xf>
    <xf numFmtId="14" fontId="52" fillId="26" borderId="10" xfId="0" applyNumberFormat="1" applyFont="1" applyFill="1" applyBorder="1" applyAlignment="1">
      <alignment horizontal="left" vertical="center"/>
    </xf>
    <xf numFmtId="20" fontId="52" fillId="26" borderId="10" xfId="0" applyNumberFormat="1" applyFont="1" applyFill="1" applyBorder="1" applyAlignment="1">
      <alignment horizontal="left" vertical="center"/>
    </xf>
    <xf numFmtId="0" fontId="52" fillId="26" borderId="10" xfId="0" applyFont="1" applyFill="1" applyBorder="1" applyAlignment="1">
      <alignment horizontal="left" vertical="center"/>
    </xf>
    <xf numFmtId="0" fontId="2" fillId="26" borderId="10" xfId="55" applyNumberFormat="1" applyFont="1" applyFill="1" applyBorder="1" applyAlignment="1">
      <alignment horizontal="left" vertical="center"/>
      <protection/>
    </xf>
    <xf numFmtId="190" fontId="2" fillId="37" borderId="10" xfId="0" applyNumberFormat="1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193" fontId="2" fillId="37" borderId="10" xfId="0" applyNumberFormat="1" applyFont="1" applyFill="1" applyBorder="1" applyAlignment="1">
      <alignment horizontal="left" vertical="center"/>
    </xf>
    <xf numFmtId="0" fontId="2" fillId="37" borderId="10" xfId="78" applyFont="1" applyFill="1" applyBorder="1" applyAlignment="1">
      <alignment horizontal="left" vertical="center"/>
      <protection/>
    </xf>
    <xf numFmtId="0" fontId="2" fillId="37" borderId="12" xfId="0" applyNumberFormat="1" applyFont="1" applyFill="1" applyBorder="1" applyAlignment="1">
      <alignment horizontal="left" vertical="center"/>
    </xf>
    <xf numFmtId="193" fontId="2" fillId="37" borderId="11" xfId="0" applyNumberFormat="1" applyFont="1" applyFill="1" applyBorder="1" applyAlignment="1">
      <alignment horizontal="left" vertical="center" shrinkToFit="1"/>
    </xf>
    <xf numFmtId="14" fontId="2" fillId="38" borderId="0" xfId="0" applyNumberFormat="1" applyFont="1" applyFill="1" applyAlignment="1">
      <alignment vertical="center"/>
    </xf>
    <xf numFmtId="14" fontId="2" fillId="39" borderId="0" xfId="0" applyNumberFormat="1" applyFont="1" applyFill="1" applyAlignment="1">
      <alignment vertical="center"/>
    </xf>
    <xf numFmtId="191" fontId="2" fillId="33" borderId="10" xfId="54" applyNumberFormat="1" applyFont="1" applyFill="1" applyBorder="1" applyAlignment="1">
      <alignment horizontal="left" vertical="center" wrapText="1"/>
      <protection/>
    </xf>
    <xf numFmtId="191" fontId="2" fillId="0" borderId="10" xfId="0" applyNumberFormat="1" applyFont="1" applyFill="1" applyBorder="1" applyAlignment="1">
      <alignment horizontal="left" vertical="center"/>
    </xf>
    <xf numFmtId="191" fontId="52" fillId="0" borderId="10" xfId="0" applyNumberFormat="1" applyFont="1" applyFill="1" applyBorder="1" applyAlignment="1">
      <alignment horizontal="left" vertical="center"/>
    </xf>
    <xf numFmtId="191" fontId="52" fillId="37" borderId="10" xfId="0" applyNumberFormat="1" applyFont="1" applyFill="1" applyBorder="1" applyAlignment="1">
      <alignment horizontal="left" vertical="center"/>
    </xf>
    <xf numFmtId="191" fontId="52" fillId="26" borderId="10" xfId="0" applyNumberFormat="1" applyFont="1" applyFill="1" applyBorder="1" applyAlignment="1">
      <alignment horizontal="left" vertical="center"/>
    </xf>
    <xf numFmtId="191" fontId="2" fillId="37" borderId="10" xfId="0" applyNumberFormat="1" applyFont="1" applyFill="1" applyBorder="1" applyAlignment="1">
      <alignment horizontal="left" vertical="center"/>
    </xf>
    <xf numFmtId="191" fontId="2" fillId="26" borderId="10" xfId="0" applyNumberFormat="1" applyFont="1" applyFill="1" applyBorder="1" applyAlignment="1">
      <alignment horizontal="left" vertical="center"/>
    </xf>
    <xf numFmtId="192" fontId="52" fillId="0" borderId="10" xfId="0" applyNumberFormat="1" applyFont="1" applyFill="1" applyBorder="1" applyAlignment="1">
      <alignment horizontal="left" vertical="center"/>
    </xf>
    <xf numFmtId="192" fontId="52" fillId="37" borderId="10" xfId="0" applyNumberFormat="1" applyFont="1" applyFill="1" applyBorder="1" applyAlignment="1">
      <alignment horizontal="left" vertical="center"/>
    </xf>
    <xf numFmtId="192" fontId="52" fillId="26" borderId="10" xfId="0" applyNumberFormat="1" applyFont="1" applyFill="1" applyBorder="1" applyAlignment="1">
      <alignment horizontal="left" vertical="center"/>
    </xf>
    <xf numFmtId="193" fontId="2" fillId="0" borderId="10" xfId="0" applyNumberFormat="1" applyFont="1" applyFill="1" applyBorder="1" applyAlignment="1">
      <alignment vertical="center"/>
    </xf>
    <xf numFmtId="0" fontId="2" fillId="0" borderId="10" xfId="78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190" fontId="2" fillId="0" borderId="10" xfId="0" applyNumberFormat="1" applyFont="1" applyBorder="1" applyAlignment="1">
      <alignment horizontal="left" vertical="center"/>
    </xf>
    <xf numFmtId="14" fontId="2" fillId="0" borderId="10" xfId="78" applyNumberFormat="1" applyFont="1" applyFill="1" applyBorder="1" applyAlignment="1">
      <alignment horizontal="left" vertical="center"/>
      <protection/>
    </xf>
    <xf numFmtId="190" fontId="2" fillId="0" borderId="10" xfId="78" applyNumberFormat="1" applyFont="1" applyFill="1" applyBorder="1" applyAlignment="1">
      <alignment horizontal="left" vertical="center"/>
      <protection/>
    </xf>
    <xf numFmtId="14" fontId="52" fillId="35" borderId="10" xfId="0" applyNumberFormat="1" applyFont="1" applyFill="1" applyBorder="1" applyAlignment="1">
      <alignment horizontal="left" vertical="center"/>
    </xf>
    <xf numFmtId="0" fontId="2" fillId="36" borderId="12" xfId="55" applyNumberFormat="1" applyFont="1" applyFill="1" applyBorder="1" applyAlignment="1">
      <alignment horizontal="left" vertical="center" shrinkToFit="1"/>
      <protection/>
    </xf>
    <xf numFmtId="193" fontId="2" fillId="26" borderId="10" xfId="0" applyNumberFormat="1" applyFont="1" applyFill="1" applyBorder="1" applyAlignment="1">
      <alignment horizontal="left" vertical="center" shrinkToFit="1"/>
    </xf>
    <xf numFmtId="193" fontId="2" fillId="36" borderId="11" xfId="55" applyNumberFormat="1" applyFont="1" applyFill="1" applyBorder="1" applyAlignment="1">
      <alignment horizontal="left" vertical="center" shrinkToFit="1"/>
      <protection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shrinkToFit="1"/>
    </xf>
    <xf numFmtId="193" fontId="2" fillId="0" borderId="1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0" xfId="78" applyFont="1" applyFill="1" applyBorder="1" applyAlignment="1">
      <alignment horizontal="left" vertical="center"/>
      <protection/>
    </xf>
    <xf numFmtId="193" fontId="48" fillId="0" borderId="12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190" fontId="2" fillId="0" borderId="10" xfId="0" applyNumberFormat="1" applyFont="1" applyFill="1" applyBorder="1" applyAlignment="1">
      <alignment horizontal="left" vertical="center"/>
    </xf>
    <xf numFmtId="190" fontId="2" fillId="0" borderId="12" xfId="78" applyNumberFormat="1" applyFont="1" applyFill="1" applyBorder="1" applyAlignment="1">
      <alignment horizontal="left" vertical="center"/>
      <protection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1" xfId="52" applyNumberFormat="1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left" vertical="center"/>
    </xf>
    <xf numFmtId="191" fontId="2" fillId="35" borderId="10" xfId="55" applyNumberFormat="1" applyFont="1" applyFill="1" applyBorder="1" applyAlignment="1">
      <alignment horizontal="center" vertical="center"/>
      <protection/>
    </xf>
    <xf numFmtId="190" fontId="2" fillId="35" borderId="10" xfId="78" applyNumberFormat="1" applyFont="1" applyFill="1" applyBorder="1" applyAlignment="1">
      <alignment horizontal="center" vertical="center"/>
      <protection/>
    </xf>
    <xf numFmtId="192" fontId="2" fillId="35" borderId="10" xfId="78" applyNumberFormat="1" applyFont="1" applyFill="1" applyBorder="1" applyAlignment="1">
      <alignment horizontal="center" vertical="center"/>
      <protection/>
    </xf>
    <xf numFmtId="193" fontId="2" fillId="35" borderId="10" xfId="55" applyNumberFormat="1" applyFont="1" applyFill="1" applyBorder="1" applyAlignment="1">
      <alignment horizontal="center" vertical="center"/>
      <protection/>
    </xf>
    <xf numFmtId="0" fontId="2" fillId="35" borderId="10" xfId="78" applyFont="1" applyFill="1" applyBorder="1" applyAlignment="1">
      <alignment horizontal="center" vertical="center"/>
      <protection/>
    </xf>
    <xf numFmtId="0" fontId="2" fillId="35" borderId="10" xfId="55" applyNumberFormat="1" applyFont="1" applyFill="1" applyBorder="1" applyAlignment="1">
      <alignment horizontal="center" vertical="center" shrinkToFit="1"/>
      <protection/>
    </xf>
    <xf numFmtId="0" fontId="2" fillId="35" borderId="10" xfId="55" applyFont="1" applyFill="1" applyBorder="1" applyAlignment="1">
      <alignment horizontal="center" vertical="center"/>
      <protection/>
    </xf>
    <xf numFmtId="193" fontId="2" fillId="35" borderId="10" xfId="55" applyNumberFormat="1" applyFont="1" applyFill="1" applyBorder="1" applyAlignment="1">
      <alignment horizontal="center" vertical="center" shrinkToFit="1"/>
      <protection/>
    </xf>
    <xf numFmtId="0" fontId="2" fillId="35" borderId="10" xfId="55" applyNumberFormat="1" applyFont="1" applyFill="1" applyBorder="1" applyAlignment="1">
      <alignment horizontal="center" vertical="center"/>
      <protection/>
    </xf>
    <xf numFmtId="191" fontId="2" fillId="36" borderId="10" xfId="55" applyNumberFormat="1" applyFont="1" applyFill="1" applyBorder="1" applyAlignment="1">
      <alignment horizontal="center" vertical="center"/>
      <protection/>
    </xf>
    <xf numFmtId="190" fontId="2" fillId="36" borderId="10" xfId="78" applyNumberFormat="1" applyFont="1" applyFill="1" applyBorder="1" applyAlignment="1">
      <alignment horizontal="center" vertical="center"/>
      <protection/>
    </xf>
    <xf numFmtId="192" fontId="2" fillId="36" borderId="10" xfId="78" applyNumberFormat="1" applyFont="1" applyFill="1" applyBorder="1" applyAlignment="1">
      <alignment horizontal="center" vertical="center"/>
      <protection/>
    </xf>
    <xf numFmtId="193" fontId="2" fillId="36" borderId="10" xfId="55" applyNumberFormat="1" applyFont="1" applyFill="1" applyBorder="1" applyAlignment="1">
      <alignment horizontal="center" vertical="center"/>
      <protection/>
    </xf>
    <xf numFmtId="0" fontId="2" fillId="36" borderId="10" xfId="55" applyNumberFormat="1" applyFont="1" applyFill="1" applyBorder="1" applyAlignment="1">
      <alignment horizontal="center" vertical="center" shrinkToFit="1"/>
      <protection/>
    </xf>
    <xf numFmtId="0" fontId="2" fillId="36" borderId="10" xfId="55" applyFont="1" applyFill="1" applyBorder="1" applyAlignment="1">
      <alignment horizontal="center" vertical="center"/>
      <protection/>
    </xf>
    <xf numFmtId="193" fontId="2" fillId="36" borderId="10" xfId="55" applyNumberFormat="1" applyFont="1" applyFill="1" applyBorder="1" applyAlignment="1">
      <alignment horizontal="center" vertical="center" shrinkToFit="1"/>
      <protection/>
    </xf>
    <xf numFmtId="0" fontId="2" fillId="36" borderId="10" xfId="0" applyFont="1" applyFill="1" applyBorder="1" applyAlignment="1">
      <alignment horizontal="center" vertical="center"/>
    </xf>
    <xf numFmtId="191" fontId="2" fillId="36" borderId="10" xfId="0" applyNumberFormat="1" applyFont="1" applyFill="1" applyBorder="1" applyAlignment="1">
      <alignment horizontal="center" vertical="center"/>
    </xf>
    <xf numFmtId="193" fontId="2" fillId="36" borderId="10" xfId="0" applyNumberFormat="1" applyFont="1" applyFill="1" applyBorder="1" applyAlignment="1">
      <alignment horizontal="center" vertical="center"/>
    </xf>
    <xf numFmtId="0" fontId="2" fillId="36" borderId="10" xfId="78" applyFont="1" applyFill="1" applyBorder="1" applyAlignment="1">
      <alignment horizontal="center" vertical="center"/>
      <protection/>
    </xf>
    <xf numFmtId="193" fontId="2" fillId="36" borderId="10" xfId="54" applyNumberFormat="1" applyFont="1" applyFill="1" applyBorder="1" applyAlignment="1">
      <alignment horizontal="center" vertical="center" shrinkToFit="1"/>
      <protection/>
    </xf>
    <xf numFmtId="0" fontId="2" fillId="36" borderId="10" xfId="54" applyNumberFormat="1" applyFont="1" applyFill="1" applyBorder="1" applyAlignment="1">
      <alignment horizontal="center" vertical="center" shrinkToFit="1"/>
      <protection/>
    </xf>
    <xf numFmtId="193" fontId="2" fillId="34" borderId="10" xfId="0" applyNumberFormat="1" applyFont="1" applyFill="1" applyBorder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10" xfId="52" applyNumberFormat="1" applyFont="1" applyFill="1" applyBorder="1" applyAlignment="1">
      <alignment horizontal="left" vertical="center" shrinkToFit="1"/>
      <protection/>
    </xf>
    <xf numFmtId="193" fontId="2" fillId="0" borderId="10" xfId="0" applyNumberFormat="1" applyFont="1" applyFill="1" applyBorder="1" applyAlignment="1">
      <alignment horizontal="left" vertical="center" shrinkToFit="1"/>
    </xf>
    <xf numFmtId="14" fontId="48" fillId="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35" borderId="10" xfId="55" applyNumberFormat="1" applyFont="1" applyFill="1" applyBorder="1" applyAlignment="1">
      <alignment horizontal="left" vertical="center" shrinkToFit="1"/>
      <protection/>
    </xf>
    <xf numFmtId="0" fontId="2" fillId="0" borderId="12" xfId="0" applyNumberFormat="1" applyFont="1" applyFill="1" applyBorder="1" applyAlignment="1">
      <alignment horizontal="left" vertical="center"/>
    </xf>
    <xf numFmtId="193" fontId="48" fillId="0" borderId="10" xfId="0" applyNumberFormat="1" applyFont="1" applyFill="1" applyBorder="1" applyAlignment="1">
      <alignment horizontal="left" vertical="center" shrinkToFit="1"/>
    </xf>
    <xf numFmtId="193" fontId="2" fillId="35" borderId="10" xfId="55" applyNumberFormat="1" applyFont="1" applyFill="1" applyBorder="1" applyAlignment="1">
      <alignment horizontal="left" vertical="center" shrinkToFit="1"/>
      <protection/>
    </xf>
    <xf numFmtId="190" fontId="2" fillId="0" borderId="10" xfId="78" applyNumberFormat="1" applyFont="1" applyFill="1" applyBorder="1" applyAlignment="1">
      <alignment vertical="center"/>
      <protection/>
    </xf>
    <xf numFmtId="193" fontId="2" fillId="26" borderId="12" xfId="0" applyNumberFormat="1" applyFont="1" applyFill="1" applyBorder="1" applyAlignment="1">
      <alignment horizontal="left" vertical="center" shrinkToFit="1"/>
    </xf>
    <xf numFmtId="193" fontId="2" fillId="0" borderId="10" xfId="0" applyNumberFormat="1" applyFont="1" applyFill="1" applyBorder="1" applyAlignment="1">
      <alignment vertical="center" shrinkToFit="1"/>
    </xf>
    <xf numFmtId="193" fontId="2" fillId="26" borderId="11" xfId="0" applyNumberFormat="1" applyFont="1" applyFill="1" applyBorder="1" applyAlignment="1">
      <alignment horizontal="left" vertical="center" shrinkToFit="1"/>
    </xf>
    <xf numFmtId="0" fontId="2" fillId="0" borderId="10" xfId="52" applyNumberFormat="1" applyFont="1" applyFill="1" applyBorder="1" applyAlignment="1">
      <alignment vertical="center" shrinkToFit="1"/>
      <protection/>
    </xf>
    <xf numFmtId="193" fontId="2" fillId="0" borderId="10" xfId="0" applyNumberFormat="1" applyFont="1" applyFill="1" applyBorder="1" applyAlignment="1">
      <alignment horizontal="left" vertical="center" shrinkToFit="1"/>
    </xf>
    <xf numFmtId="192" fontId="52" fillId="36" borderId="10" xfId="0" applyNumberFormat="1" applyFont="1" applyFill="1" applyBorder="1" applyAlignment="1">
      <alignment horizontal="left" vertical="center"/>
    </xf>
    <xf numFmtId="192" fontId="52" fillId="35" borderId="10" xfId="0" applyNumberFormat="1" applyFont="1" applyFill="1" applyBorder="1" applyAlignment="1">
      <alignment horizontal="left" vertical="center"/>
    </xf>
    <xf numFmtId="0" fontId="2" fillId="0" borderId="10" xfId="55" applyFont="1" applyFill="1" applyBorder="1" applyAlignment="1">
      <alignment horizontal="right" vertical="center"/>
      <protection/>
    </xf>
    <xf numFmtId="0" fontId="2" fillId="37" borderId="10" xfId="0" applyNumberFormat="1" applyFont="1" applyFill="1" applyBorder="1" applyAlignment="1">
      <alignment horizontal="right" vertical="center"/>
    </xf>
    <xf numFmtId="0" fontId="2" fillId="26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7" borderId="10" xfId="55" applyFont="1" applyFill="1" applyBorder="1" applyAlignment="1">
      <alignment horizontal="right" vertical="center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35" borderId="10" xfId="55" applyFont="1" applyFill="1" applyBorder="1" applyAlignment="1">
      <alignment horizontal="right" vertical="center"/>
      <protection/>
    </xf>
    <xf numFmtId="0" fontId="2" fillId="26" borderId="10" xfId="55" applyFont="1" applyFill="1" applyBorder="1" applyAlignment="1">
      <alignment horizontal="right" vertical="center"/>
      <protection/>
    </xf>
    <xf numFmtId="0" fontId="50" fillId="36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92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0" fillId="36" borderId="10" xfId="55" applyNumberFormat="1" applyFont="1" applyFill="1" applyBorder="1" applyAlignment="1">
      <alignment horizontal="left" vertical="center"/>
      <protection/>
    </xf>
    <xf numFmtId="191" fontId="50" fillId="0" borderId="10" xfId="0" applyNumberFormat="1" applyFont="1" applyFill="1" applyBorder="1" applyAlignment="1">
      <alignment horizontal="left" vertical="center"/>
    </xf>
    <xf numFmtId="20" fontId="50" fillId="0" borderId="10" xfId="0" applyNumberFormat="1" applyFont="1" applyFill="1" applyBorder="1" applyAlignment="1">
      <alignment horizontal="left" vertical="center"/>
    </xf>
    <xf numFmtId="14" fontId="50" fillId="0" borderId="10" xfId="0" applyNumberFormat="1" applyFont="1" applyFill="1" applyBorder="1" applyAlignment="1">
      <alignment horizontal="left" vertical="center"/>
    </xf>
    <xf numFmtId="192" fontId="50" fillId="0" borderId="10" xfId="0" applyNumberFormat="1" applyFont="1" applyFill="1" applyBorder="1" applyAlignment="1">
      <alignment horizontal="left" vertical="center"/>
    </xf>
    <xf numFmtId="193" fontId="50" fillId="0" borderId="10" xfId="55" applyNumberFormat="1" applyFont="1" applyFill="1" applyBorder="1" applyAlignment="1">
      <alignment horizontal="left" vertical="center"/>
      <protection/>
    </xf>
    <xf numFmtId="0" fontId="50" fillId="0" borderId="10" xfId="55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55" applyNumberFormat="1" applyFont="1" applyFill="1" applyBorder="1" applyAlignment="1">
      <alignment horizontal="left" vertical="center"/>
      <protection/>
    </xf>
    <xf numFmtId="0" fontId="50" fillId="0" borderId="10" xfId="55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left" vertical="center"/>
    </xf>
    <xf numFmtId="0" fontId="50" fillId="0" borderId="10" xfId="78" applyFont="1" applyFill="1" applyBorder="1" applyAlignment="1">
      <alignment horizontal="left" vertical="center"/>
      <protection/>
    </xf>
    <xf numFmtId="0" fontId="50" fillId="0" borderId="12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190" fontId="50" fillId="0" borderId="10" xfId="0" applyNumberFormat="1" applyFont="1" applyBorder="1" applyAlignment="1">
      <alignment horizontal="left" vertical="center"/>
    </xf>
    <xf numFmtId="14" fontId="50" fillId="0" borderId="10" xfId="78" applyNumberFormat="1" applyFont="1" applyFill="1" applyBorder="1" applyAlignment="1">
      <alignment horizontal="left" vertical="center"/>
      <protection/>
    </xf>
    <xf numFmtId="190" fontId="50" fillId="0" borderId="10" xfId="78" applyNumberFormat="1" applyFont="1" applyFill="1" applyBorder="1" applyAlignment="1">
      <alignment horizontal="left" vertical="center"/>
      <protection/>
    </xf>
    <xf numFmtId="193" fontId="50" fillId="0" borderId="10" xfId="0" applyNumberFormat="1" applyFont="1" applyFill="1" applyBorder="1" applyAlignment="1">
      <alignment horizontal="left" vertical="center"/>
    </xf>
    <xf numFmtId="193" fontId="50" fillId="0" borderId="10" xfId="0" applyNumberFormat="1" applyFont="1" applyFill="1" applyBorder="1" applyAlignment="1">
      <alignment horizontal="left" vertical="center" shrinkToFit="1"/>
    </xf>
    <xf numFmtId="0" fontId="50" fillId="0" borderId="10" xfId="52" applyNumberFormat="1" applyFont="1" applyFill="1" applyBorder="1" applyAlignment="1">
      <alignment horizontal="left" vertical="center" shrinkToFit="1"/>
      <protection/>
    </xf>
    <xf numFmtId="0" fontId="50" fillId="0" borderId="10" xfId="0" applyNumberFormat="1" applyFont="1" applyFill="1" applyBorder="1" applyAlignment="1">
      <alignment horizontal="right" vertical="center"/>
    </xf>
  </cellXfs>
  <cellStyles count="9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oft Excel]&#10;&#10;Comment=The open=/f lines load custom functions into the Paste Function list.&#10;&#10;Maximized=1&#10;&#10;AutoFormat= 2" xfId="34"/>
    <cellStyle name="一般 10" xfId="35"/>
    <cellStyle name="一般 10 2" xfId="36"/>
    <cellStyle name="一般 11" xfId="37"/>
    <cellStyle name="一般 11 2" xfId="38"/>
    <cellStyle name="一般 12" xfId="39"/>
    <cellStyle name="一般 12 2" xfId="40"/>
    <cellStyle name="一般 13" xfId="41"/>
    <cellStyle name="一般 13 2" xfId="42"/>
    <cellStyle name="一般 14" xfId="43"/>
    <cellStyle name="一般 14 2" xfId="44"/>
    <cellStyle name="一般 15" xfId="45"/>
    <cellStyle name="一般 15 2" xfId="46"/>
    <cellStyle name="一般 16" xfId="47"/>
    <cellStyle name="一般 16 2" xfId="48"/>
    <cellStyle name="一般 17" xfId="49"/>
    <cellStyle name="一般 18" xfId="50"/>
    <cellStyle name="一般 19" xfId="51"/>
    <cellStyle name="一般 2" xfId="52"/>
    <cellStyle name="一般 2 2" xfId="53"/>
    <cellStyle name="一般 3" xfId="54"/>
    <cellStyle name="一般 3 2" xfId="55"/>
    <cellStyle name="一般 3 2 2" xfId="56"/>
    <cellStyle name="一般 3 2 2 2" xfId="57"/>
    <cellStyle name="一般 3 2 3" xfId="58"/>
    <cellStyle name="一般 3 3" xfId="59"/>
    <cellStyle name="一般 3 3 2" xfId="60"/>
    <cellStyle name="一般 3 4" xfId="61"/>
    <cellStyle name="一般 4" xfId="62"/>
    <cellStyle name="一般 4 2" xfId="63"/>
    <cellStyle name="一般 4 2 2" xfId="64"/>
    <cellStyle name="一般 4 3" xfId="65"/>
    <cellStyle name="一般 5" xfId="66"/>
    <cellStyle name="一般 5 2" xfId="67"/>
    <cellStyle name="一般 5 2 2" xfId="68"/>
    <cellStyle name="一般 5 3" xfId="69"/>
    <cellStyle name="一般 6" xfId="70"/>
    <cellStyle name="一般 6 2" xfId="71"/>
    <cellStyle name="一般 7" xfId="72"/>
    <cellStyle name="一般 7 2" xfId="73"/>
    <cellStyle name="一般 8" xfId="74"/>
    <cellStyle name="一般 8 2" xfId="75"/>
    <cellStyle name="一般 9" xfId="76"/>
    <cellStyle name="一般 9 2" xfId="77"/>
    <cellStyle name="一般_Sheet1" xfId="78"/>
    <cellStyle name="Comma" xfId="79"/>
    <cellStyle name="Comma [0]" xfId="80"/>
    <cellStyle name="Followed Hyperlink" xfId="81"/>
    <cellStyle name="中等" xfId="82"/>
    <cellStyle name="合計" xfId="83"/>
    <cellStyle name="好" xfId="84"/>
    <cellStyle name="Percent" xfId="85"/>
    <cellStyle name="計算方式" xfId="86"/>
    <cellStyle name="Currency" xfId="87"/>
    <cellStyle name="Currency [0]" xfId="88"/>
    <cellStyle name="連結的儲存格" xfId="89"/>
    <cellStyle name="備註" xfId="90"/>
    <cellStyle name="Hyperlink" xfId="91"/>
    <cellStyle name="說明文字" xfId="92"/>
    <cellStyle name="輔色1" xfId="93"/>
    <cellStyle name="輔色2" xfId="94"/>
    <cellStyle name="輔色3" xfId="95"/>
    <cellStyle name="輔色4" xfId="96"/>
    <cellStyle name="輔色5" xfId="97"/>
    <cellStyle name="輔色6" xfId="98"/>
    <cellStyle name="標題" xfId="99"/>
    <cellStyle name="標題 1" xfId="100"/>
    <cellStyle name="標題 2" xfId="101"/>
    <cellStyle name="標題 3" xfId="102"/>
    <cellStyle name="標題 4" xfId="103"/>
    <cellStyle name="輸入" xfId="104"/>
    <cellStyle name="輸出" xfId="105"/>
    <cellStyle name="檢查儲存格" xfId="106"/>
    <cellStyle name="壞" xfId="107"/>
    <cellStyle name="警告文字" xfId="108"/>
  </cellStyles>
  <dxfs count="251"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80" zoomScaleNormal="80" zoomScalePageLayoutView="0" workbookViewId="0" topLeftCell="A1">
      <selection activeCell="A2" sqref="A2"/>
    </sheetView>
  </sheetViews>
  <sheetFormatPr defaultColWidth="11.00390625" defaultRowHeight="15.75"/>
  <cols>
    <col min="1" max="4" width="11.00390625" style="0" customWidth="1"/>
    <col min="5" max="5" width="9.625" style="0" customWidth="1"/>
    <col min="6" max="6" width="12.00390625" style="0" customWidth="1"/>
    <col min="7" max="7" width="11.00390625" style="0" customWidth="1"/>
    <col min="8" max="8" width="12.125" style="0" customWidth="1"/>
    <col min="9" max="9" width="40.50390625" style="0" customWidth="1"/>
    <col min="10" max="10" width="17.00390625" style="0" customWidth="1"/>
    <col min="11" max="11" width="11.00390625" style="0" customWidth="1"/>
    <col min="12" max="12" width="39.125" style="0" customWidth="1"/>
    <col min="13" max="13" width="17.625" style="0" customWidth="1"/>
  </cols>
  <sheetData>
    <row r="1" spans="1:14" ht="15.75">
      <c r="A1" s="86" t="s">
        <v>5</v>
      </c>
      <c r="B1" s="57" t="s">
        <v>6</v>
      </c>
      <c r="C1" s="56" t="s">
        <v>7</v>
      </c>
      <c r="D1" s="58" t="s">
        <v>8</v>
      </c>
      <c r="E1" s="59" t="s">
        <v>158</v>
      </c>
      <c r="F1" s="58" t="s">
        <v>9</v>
      </c>
      <c r="G1" s="58" t="s">
        <v>10</v>
      </c>
      <c r="H1" s="60" t="s">
        <v>1</v>
      </c>
      <c r="I1" s="61" t="s">
        <v>11</v>
      </c>
      <c r="J1" s="59" t="s">
        <v>2</v>
      </c>
      <c r="K1" s="59" t="s">
        <v>12</v>
      </c>
      <c r="L1" s="59" t="s">
        <v>15</v>
      </c>
      <c r="M1" s="59" t="s">
        <v>3</v>
      </c>
      <c r="N1" s="59" t="s">
        <v>4</v>
      </c>
    </row>
    <row r="2" spans="1:14" ht="15.75">
      <c r="A2" s="88">
        <v>43619</v>
      </c>
      <c r="B2" s="67">
        <v>0.3125</v>
      </c>
      <c r="C2" s="66">
        <f aca="true" t="shared" si="0" ref="C2:C32">A2</f>
        <v>43619</v>
      </c>
      <c r="D2" s="67">
        <v>0.3541666666666667</v>
      </c>
      <c r="E2" s="93">
        <f aca="true" t="shared" si="1" ref="E2:E32">A2</f>
        <v>43619</v>
      </c>
      <c r="F2" s="23" t="s">
        <v>13</v>
      </c>
      <c r="G2" s="23" t="s">
        <v>14</v>
      </c>
      <c r="H2" s="24" t="s">
        <v>71</v>
      </c>
      <c r="I2" s="78" t="s">
        <v>133</v>
      </c>
      <c r="J2" s="68" t="s">
        <v>160</v>
      </c>
      <c r="K2" s="68" t="s">
        <v>159</v>
      </c>
      <c r="L2" s="68" t="s">
        <v>108</v>
      </c>
      <c r="M2" s="25" t="s">
        <v>62</v>
      </c>
      <c r="N2" s="171">
        <v>5</v>
      </c>
    </row>
    <row r="3" spans="1:14" ht="15.75">
      <c r="A3" s="91">
        <v>43621</v>
      </c>
      <c r="B3" s="77">
        <v>0.3541666666666667</v>
      </c>
      <c r="C3" s="70">
        <f t="shared" si="0"/>
        <v>43621</v>
      </c>
      <c r="D3" s="45">
        <v>0.375</v>
      </c>
      <c r="E3" s="94">
        <f t="shared" si="1"/>
        <v>43621</v>
      </c>
      <c r="F3" s="80" t="s">
        <v>92</v>
      </c>
      <c r="G3" s="80" t="s">
        <v>93</v>
      </c>
      <c r="H3" s="81" t="s">
        <v>94</v>
      </c>
      <c r="I3" s="82" t="s">
        <v>95</v>
      </c>
      <c r="J3" s="64" t="s">
        <v>96</v>
      </c>
      <c r="K3" s="65" t="s">
        <v>97</v>
      </c>
      <c r="L3" s="83" t="s">
        <v>98</v>
      </c>
      <c r="M3" s="65" t="s">
        <v>99</v>
      </c>
      <c r="N3" s="172">
        <v>20</v>
      </c>
    </row>
    <row r="4" spans="1:14" ht="15.75">
      <c r="A4" s="91">
        <v>43621</v>
      </c>
      <c r="B4" s="77">
        <v>0.375</v>
      </c>
      <c r="C4" s="70">
        <f t="shared" si="0"/>
        <v>43621</v>
      </c>
      <c r="D4" s="45">
        <v>0.3854166666666667</v>
      </c>
      <c r="E4" s="94">
        <f t="shared" si="1"/>
        <v>43621</v>
      </c>
      <c r="F4" s="80" t="s">
        <v>57</v>
      </c>
      <c r="G4" s="80" t="s">
        <v>93</v>
      </c>
      <c r="H4" s="81" t="s">
        <v>94</v>
      </c>
      <c r="I4" s="82" t="s">
        <v>131</v>
      </c>
      <c r="J4" s="64" t="s">
        <v>96</v>
      </c>
      <c r="K4" s="65" t="s">
        <v>97</v>
      </c>
      <c r="L4" s="83" t="s">
        <v>98</v>
      </c>
      <c r="M4" s="65" t="s">
        <v>99</v>
      </c>
      <c r="N4" s="172">
        <v>20</v>
      </c>
    </row>
    <row r="5" spans="1:14" ht="15.75">
      <c r="A5" s="88">
        <v>43621</v>
      </c>
      <c r="B5" s="67">
        <v>0.375</v>
      </c>
      <c r="C5" s="66">
        <f t="shared" si="0"/>
        <v>43621</v>
      </c>
      <c r="D5" s="67">
        <f>B5+TIME(0,30,0)</f>
        <v>0.3958333333333333</v>
      </c>
      <c r="E5" s="93">
        <f t="shared" si="1"/>
        <v>43621</v>
      </c>
      <c r="F5" s="23" t="s">
        <v>232</v>
      </c>
      <c r="G5" s="23" t="s">
        <v>228</v>
      </c>
      <c r="H5" s="24" t="s">
        <v>233</v>
      </c>
      <c r="I5" s="78" t="s">
        <v>208</v>
      </c>
      <c r="J5" s="68" t="s">
        <v>52</v>
      </c>
      <c r="K5" s="68" t="s">
        <v>52</v>
      </c>
      <c r="L5" s="79" t="s">
        <v>227</v>
      </c>
      <c r="M5" s="25" t="s">
        <v>234</v>
      </c>
      <c r="N5" s="171">
        <v>7</v>
      </c>
    </row>
    <row r="6" spans="1:14" ht="15.75">
      <c r="A6" s="92">
        <v>43621</v>
      </c>
      <c r="B6" s="26">
        <v>0.3854166666666667</v>
      </c>
      <c r="C6" s="73">
        <f t="shared" si="0"/>
        <v>43621</v>
      </c>
      <c r="D6" s="27">
        <v>0.3958333333333333</v>
      </c>
      <c r="E6" s="95">
        <f t="shared" si="1"/>
        <v>43621</v>
      </c>
      <c r="F6" s="28" t="s">
        <v>57</v>
      </c>
      <c r="G6" s="28" t="s">
        <v>93</v>
      </c>
      <c r="H6" s="28" t="s">
        <v>94</v>
      </c>
      <c r="I6" s="164" t="s">
        <v>58</v>
      </c>
      <c r="J6" s="16" t="s">
        <v>100</v>
      </c>
      <c r="K6" s="16" t="s">
        <v>101</v>
      </c>
      <c r="L6" s="166" t="s">
        <v>98</v>
      </c>
      <c r="M6" s="16" t="s">
        <v>99</v>
      </c>
      <c r="N6" s="173">
        <v>20</v>
      </c>
    </row>
    <row r="7" spans="1:14" ht="15.75">
      <c r="A7" s="88">
        <v>43621</v>
      </c>
      <c r="B7" s="67">
        <f>D6</f>
        <v>0.3958333333333333</v>
      </c>
      <c r="C7" s="66">
        <f t="shared" si="0"/>
        <v>43621</v>
      </c>
      <c r="D7" s="67">
        <f>B7+TIME(0,30,0)</f>
        <v>0.41666666666666663</v>
      </c>
      <c r="E7" s="93">
        <f t="shared" si="1"/>
        <v>43621</v>
      </c>
      <c r="F7" s="23" t="s">
        <v>232</v>
      </c>
      <c r="G7" s="23" t="s">
        <v>228</v>
      </c>
      <c r="H7" s="24" t="s">
        <v>233</v>
      </c>
      <c r="I7" s="78" t="s">
        <v>209</v>
      </c>
      <c r="J7" s="68" t="s">
        <v>52</v>
      </c>
      <c r="K7" s="68" t="s">
        <v>52</v>
      </c>
      <c r="L7" s="79" t="s">
        <v>227</v>
      </c>
      <c r="M7" s="25" t="s">
        <v>234</v>
      </c>
      <c r="N7" s="171">
        <v>7</v>
      </c>
    </row>
    <row r="8" spans="1:14" ht="15.75">
      <c r="A8" s="100">
        <v>43621</v>
      </c>
      <c r="B8" s="101">
        <v>0.4166666666666667</v>
      </c>
      <c r="C8" s="66">
        <f t="shared" si="0"/>
        <v>43621</v>
      </c>
      <c r="D8" s="103">
        <v>0.4791666666666667</v>
      </c>
      <c r="E8" s="93">
        <f t="shared" si="1"/>
        <v>43621</v>
      </c>
      <c r="F8" s="96" t="s">
        <v>145</v>
      </c>
      <c r="G8" s="96" t="s">
        <v>146</v>
      </c>
      <c r="H8" s="97" t="s">
        <v>147</v>
      </c>
      <c r="I8" s="163" t="s">
        <v>148</v>
      </c>
      <c r="J8" s="98" t="s">
        <v>149</v>
      </c>
      <c r="K8" s="98" t="s">
        <v>149</v>
      </c>
      <c r="L8" s="167" t="s">
        <v>150</v>
      </c>
      <c r="M8" s="99" t="s">
        <v>151</v>
      </c>
      <c r="N8" s="174">
        <v>10</v>
      </c>
    </row>
    <row r="9" spans="1:14" ht="15.75">
      <c r="A9" s="100">
        <v>43621</v>
      </c>
      <c r="B9" s="101">
        <v>0.4166666666666667</v>
      </c>
      <c r="C9" s="66">
        <f t="shared" si="0"/>
        <v>43621</v>
      </c>
      <c r="D9" s="103">
        <v>0.4791666666666667</v>
      </c>
      <c r="E9" s="93">
        <f t="shared" si="1"/>
        <v>43621</v>
      </c>
      <c r="F9" s="96" t="s">
        <v>145</v>
      </c>
      <c r="G9" s="96" t="s">
        <v>146</v>
      </c>
      <c r="H9" s="97" t="s">
        <v>152</v>
      </c>
      <c r="I9" s="163" t="s">
        <v>153</v>
      </c>
      <c r="J9" s="98" t="s">
        <v>154</v>
      </c>
      <c r="K9" s="98" t="s">
        <v>155</v>
      </c>
      <c r="L9" s="165" t="s">
        <v>156</v>
      </c>
      <c r="M9" s="99" t="s">
        <v>157</v>
      </c>
      <c r="N9" s="174">
        <v>15</v>
      </c>
    </row>
    <row r="10" spans="1:14" s="117" customFormat="1" ht="15.75">
      <c r="A10" s="89">
        <v>43621</v>
      </c>
      <c r="B10" s="69">
        <v>0.4375</v>
      </c>
      <c r="C10" s="70">
        <f t="shared" si="0"/>
        <v>43621</v>
      </c>
      <c r="D10" s="69">
        <f>B10+TIME(1,0,0)</f>
        <v>0.4791666666666667</v>
      </c>
      <c r="E10" s="94">
        <f t="shared" si="1"/>
        <v>43621</v>
      </c>
      <c r="F10" s="46" t="s">
        <v>235</v>
      </c>
      <c r="G10" s="46" t="s">
        <v>236</v>
      </c>
      <c r="H10" s="47" t="s">
        <v>233</v>
      </c>
      <c r="I10" s="71" t="s">
        <v>211</v>
      </c>
      <c r="J10" s="71" t="s">
        <v>65</v>
      </c>
      <c r="K10" s="71" t="s">
        <v>239</v>
      </c>
      <c r="L10" s="71" t="s">
        <v>240</v>
      </c>
      <c r="M10" s="72" t="s">
        <v>241</v>
      </c>
      <c r="N10" s="175">
        <v>8</v>
      </c>
    </row>
    <row r="11" spans="1:14" s="117" customFormat="1" ht="15.75">
      <c r="A11" s="89">
        <v>43621</v>
      </c>
      <c r="B11" s="69">
        <v>0.479166666666667</v>
      </c>
      <c r="C11" s="70">
        <f t="shared" si="0"/>
        <v>43621</v>
      </c>
      <c r="D11" s="69">
        <f>B11+TIME(1,0,0)</f>
        <v>0.5208333333333337</v>
      </c>
      <c r="E11" s="94">
        <f t="shared" si="1"/>
        <v>43621</v>
      </c>
      <c r="F11" s="46" t="s">
        <v>235</v>
      </c>
      <c r="G11" s="46" t="s">
        <v>236</v>
      </c>
      <c r="H11" s="47" t="s">
        <v>233</v>
      </c>
      <c r="I11" s="71" t="s">
        <v>67</v>
      </c>
      <c r="J11" s="71" t="s">
        <v>210</v>
      </c>
      <c r="K11" s="71" t="s">
        <v>239</v>
      </c>
      <c r="L11" s="71" t="s">
        <v>240</v>
      </c>
      <c r="M11" s="72" t="s">
        <v>241</v>
      </c>
      <c r="N11" s="175">
        <v>8</v>
      </c>
    </row>
    <row r="12" spans="1:14" s="117" customFormat="1" ht="15.75">
      <c r="A12" s="88">
        <v>43622</v>
      </c>
      <c r="B12" s="67">
        <v>0.5208333333333334</v>
      </c>
      <c r="C12" s="66">
        <f t="shared" si="0"/>
        <v>43622</v>
      </c>
      <c r="D12" s="67">
        <f>B12+TIME(1,0,0)</f>
        <v>0.5625</v>
      </c>
      <c r="E12" s="93">
        <f t="shared" si="1"/>
        <v>43622</v>
      </c>
      <c r="F12" s="23" t="s">
        <v>232</v>
      </c>
      <c r="G12" s="23" t="s">
        <v>228</v>
      </c>
      <c r="H12" s="24" t="s">
        <v>233</v>
      </c>
      <c r="I12" s="78" t="s">
        <v>212</v>
      </c>
      <c r="J12" s="68" t="s">
        <v>70</v>
      </c>
      <c r="K12" s="68" t="s">
        <v>70</v>
      </c>
      <c r="L12" s="79" t="s">
        <v>229</v>
      </c>
      <c r="M12" s="25" t="s">
        <v>237</v>
      </c>
      <c r="N12" s="171">
        <v>7</v>
      </c>
    </row>
    <row r="13" spans="1:18" s="117" customFormat="1" ht="15.75">
      <c r="A13" s="87">
        <v>43622</v>
      </c>
      <c r="B13" s="17">
        <v>0.5416666666666666</v>
      </c>
      <c r="C13" s="66">
        <f t="shared" si="0"/>
        <v>43622</v>
      </c>
      <c r="D13" s="17">
        <v>0.5625</v>
      </c>
      <c r="E13" s="93">
        <f t="shared" si="1"/>
        <v>43622</v>
      </c>
      <c r="F13" s="19" t="s">
        <v>82</v>
      </c>
      <c r="G13" s="19" t="s">
        <v>79</v>
      </c>
      <c r="H13" s="20" t="s">
        <v>80</v>
      </c>
      <c r="I13" s="160" t="s">
        <v>83</v>
      </c>
      <c r="J13" s="98" t="s">
        <v>102</v>
      </c>
      <c r="K13" s="98" t="s">
        <v>54</v>
      </c>
      <c r="L13" s="55" t="s">
        <v>84</v>
      </c>
      <c r="M13" s="19" t="s">
        <v>81</v>
      </c>
      <c r="N13" s="176">
        <v>5</v>
      </c>
      <c r="P13" s="118"/>
      <c r="Q13" s="110"/>
      <c r="R13" s="110"/>
    </row>
    <row r="14" spans="1:18" s="117" customFormat="1" ht="15.75">
      <c r="A14" s="87">
        <v>43623</v>
      </c>
      <c r="B14" s="17">
        <v>0.5625</v>
      </c>
      <c r="C14" s="66">
        <f t="shared" si="0"/>
        <v>43623</v>
      </c>
      <c r="D14" s="18">
        <v>0.6041666666666666</v>
      </c>
      <c r="E14" s="93">
        <f t="shared" si="1"/>
        <v>43623</v>
      </c>
      <c r="F14" s="19" t="s">
        <v>85</v>
      </c>
      <c r="G14" s="19" t="s">
        <v>86</v>
      </c>
      <c r="H14" s="20" t="s">
        <v>87</v>
      </c>
      <c r="I14" s="53" t="s">
        <v>88</v>
      </c>
      <c r="J14" s="15" t="s">
        <v>89</v>
      </c>
      <c r="K14" s="15" t="s">
        <v>89</v>
      </c>
      <c r="L14" s="54" t="s">
        <v>90</v>
      </c>
      <c r="M14" s="15" t="s">
        <v>91</v>
      </c>
      <c r="N14" s="176">
        <v>4</v>
      </c>
      <c r="P14" s="121"/>
      <c r="Q14" s="121"/>
      <c r="R14" s="121"/>
    </row>
    <row r="15" spans="1:18" s="117" customFormat="1" ht="15.75">
      <c r="A15" s="100">
        <v>43628</v>
      </c>
      <c r="B15" s="101">
        <v>0.3541666666666667</v>
      </c>
      <c r="C15" s="102">
        <f t="shared" si="0"/>
        <v>43628</v>
      </c>
      <c r="D15" s="103">
        <v>0.3680555555555556</v>
      </c>
      <c r="E15" s="93">
        <f t="shared" si="1"/>
        <v>43628</v>
      </c>
      <c r="F15" s="113" t="s">
        <v>145</v>
      </c>
      <c r="G15" s="113" t="s">
        <v>146</v>
      </c>
      <c r="H15" s="114" t="s">
        <v>192</v>
      </c>
      <c r="I15" s="115" t="s">
        <v>193</v>
      </c>
      <c r="J15" s="108" t="s">
        <v>170</v>
      </c>
      <c r="K15" s="108" t="s">
        <v>61</v>
      </c>
      <c r="L15" s="116" t="s">
        <v>156</v>
      </c>
      <c r="M15" s="98" t="s">
        <v>194</v>
      </c>
      <c r="N15" s="177">
        <v>60</v>
      </c>
      <c r="P15" s="121"/>
      <c r="Q15" s="121"/>
      <c r="R15" s="121"/>
    </row>
    <row r="16" spans="1:18" s="117" customFormat="1" ht="15.75">
      <c r="A16" s="100">
        <v>43628</v>
      </c>
      <c r="B16" s="103">
        <v>0.3680555555555556</v>
      </c>
      <c r="C16" s="102">
        <f t="shared" si="0"/>
        <v>43628</v>
      </c>
      <c r="D16" s="103">
        <v>0.3819444444444444</v>
      </c>
      <c r="E16" s="93">
        <f t="shared" si="1"/>
        <v>43628</v>
      </c>
      <c r="F16" s="113" t="s">
        <v>145</v>
      </c>
      <c r="G16" s="113" t="s">
        <v>146</v>
      </c>
      <c r="H16" s="114" t="s">
        <v>192</v>
      </c>
      <c r="I16" s="115" t="s">
        <v>193</v>
      </c>
      <c r="J16" s="109" t="s">
        <v>171</v>
      </c>
      <c r="K16" s="108" t="s">
        <v>60</v>
      </c>
      <c r="L16" s="116" t="s">
        <v>156</v>
      </c>
      <c r="M16" s="98" t="s">
        <v>194</v>
      </c>
      <c r="N16" s="177">
        <v>60</v>
      </c>
      <c r="P16" s="121"/>
      <c r="Q16" s="121"/>
      <c r="R16" s="121"/>
    </row>
    <row r="17" spans="1:18" s="117" customFormat="1" ht="15.75">
      <c r="A17" s="100">
        <v>43628</v>
      </c>
      <c r="B17" s="103">
        <v>0.3819444444444444</v>
      </c>
      <c r="C17" s="102">
        <f t="shared" si="0"/>
        <v>43628</v>
      </c>
      <c r="D17" s="103">
        <v>0.3958333333333333</v>
      </c>
      <c r="E17" s="93">
        <f t="shared" si="1"/>
        <v>43628</v>
      </c>
      <c r="F17" s="113" t="s">
        <v>145</v>
      </c>
      <c r="G17" s="113" t="s">
        <v>146</v>
      </c>
      <c r="H17" s="114" t="s">
        <v>192</v>
      </c>
      <c r="I17" s="115" t="s">
        <v>193</v>
      </c>
      <c r="J17" s="108" t="s">
        <v>172</v>
      </c>
      <c r="K17" s="108" t="s">
        <v>60</v>
      </c>
      <c r="L17" s="116" t="s">
        <v>156</v>
      </c>
      <c r="M17" s="98" t="s">
        <v>194</v>
      </c>
      <c r="N17" s="177">
        <v>60</v>
      </c>
      <c r="P17" s="121"/>
      <c r="Q17" s="121"/>
      <c r="R17" s="121"/>
    </row>
    <row r="18" spans="1:18" s="117" customFormat="1" ht="15.75">
      <c r="A18" s="100">
        <v>43628</v>
      </c>
      <c r="B18" s="103">
        <v>0.3958333333333333</v>
      </c>
      <c r="C18" s="102">
        <f t="shared" si="0"/>
        <v>43628</v>
      </c>
      <c r="D18" s="103">
        <v>0.40972222222222227</v>
      </c>
      <c r="E18" s="93">
        <f t="shared" si="1"/>
        <v>43628</v>
      </c>
      <c r="F18" s="113" t="s">
        <v>145</v>
      </c>
      <c r="G18" s="113" t="s">
        <v>146</v>
      </c>
      <c r="H18" s="114" t="s">
        <v>192</v>
      </c>
      <c r="I18" s="115" t="s">
        <v>193</v>
      </c>
      <c r="J18" s="109" t="s">
        <v>173</v>
      </c>
      <c r="K18" s="108" t="s">
        <v>174</v>
      </c>
      <c r="L18" s="116" t="s">
        <v>156</v>
      </c>
      <c r="M18" s="98" t="s">
        <v>194</v>
      </c>
      <c r="N18" s="177">
        <v>60</v>
      </c>
      <c r="P18" s="121"/>
      <c r="Q18" s="121"/>
      <c r="R18" s="121"/>
    </row>
    <row r="19" spans="1:18" s="117" customFormat="1" ht="15.75">
      <c r="A19" s="88">
        <v>43628</v>
      </c>
      <c r="B19" s="67">
        <v>0.3958333333333333</v>
      </c>
      <c r="C19" s="66">
        <f t="shared" si="0"/>
        <v>43628</v>
      </c>
      <c r="D19" s="67">
        <f>B19+TIME(1,0,0)</f>
        <v>0.4375</v>
      </c>
      <c r="E19" s="93">
        <f t="shared" si="1"/>
        <v>43628</v>
      </c>
      <c r="F19" s="23" t="s">
        <v>232</v>
      </c>
      <c r="G19" s="23" t="s">
        <v>228</v>
      </c>
      <c r="H19" s="24" t="s">
        <v>233</v>
      </c>
      <c r="I19" s="78" t="s">
        <v>64</v>
      </c>
      <c r="J19" s="68" t="s">
        <v>213</v>
      </c>
      <c r="K19" s="68" t="s">
        <v>213</v>
      </c>
      <c r="L19" s="79" t="s">
        <v>227</v>
      </c>
      <c r="M19" s="25" t="s">
        <v>237</v>
      </c>
      <c r="N19" s="171">
        <v>7</v>
      </c>
      <c r="P19" s="121"/>
      <c r="Q19" s="121"/>
      <c r="R19" s="121"/>
    </row>
    <row r="20" spans="1:18" s="117" customFormat="1" ht="15.75">
      <c r="A20" s="100">
        <v>43628</v>
      </c>
      <c r="B20" s="103">
        <v>0.40972222222222227</v>
      </c>
      <c r="C20" s="102">
        <f t="shared" si="0"/>
        <v>43628</v>
      </c>
      <c r="D20" s="103">
        <v>0.4236111111111111</v>
      </c>
      <c r="E20" s="93">
        <f t="shared" si="1"/>
        <v>43628</v>
      </c>
      <c r="F20" s="113" t="s">
        <v>145</v>
      </c>
      <c r="G20" s="113" t="s">
        <v>146</v>
      </c>
      <c r="H20" s="114" t="s">
        <v>192</v>
      </c>
      <c r="I20" s="115" t="s">
        <v>193</v>
      </c>
      <c r="J20" s="108" t="s">
        <v>175</v>
      </c>
      <c r="K20" s="108" t="s">
        <v>174</v>
      </c>
      <c r="L20" s="116" t="s">
        <v>156</v>
      </c>
      <c r="M20" s="98" t="s">
        <v>194</v>
      </c>
      <c r="N20" s="177">
        <v>60</v>
      </c>
      <c r="P20" s="121"/>
      <c r="Q20" s="121"/>
      <c r="R20" s="121"/>
    </row>
    <row r="21" spans="1:18" s="117" customFormat="1" ht="15.75">
      <c r="A21" s="100">
        <v>43628</v>
      </c>
      <c r="B21" s="103">
        <v>0.4236111111111111</v>
      </c>
      <c r="C21" s="102">
        <f t="shared" si="0"/>
        <v>43628</v>
      </c>
      <c r="D21" s="103">
        <v>0.4375</v>
      </c>
      <c r="E21" s="93">
        <f t="shared" si="1"/>
        <v>43628</v>
      </c>
      <c r="F21" s="113" t="s">
        <v>145</v>
      </c>
      <c r="G21" s="113" t="s">
        <v>146</v>
      </c>
      <c r="H21" s="114" t="s">
        <v>192</v>
      </c>
      <c r="I21" s="115" t="s">
        <v>195</v>
      </c>
      <c r="J21" s="109" t="s">
        <v>176</v>
      </c>
      <c r="K21" s="108" t="s">
        <v>174</v>
      </c>
      <c r="L21" s="116" t="s">
        <v>156</v>
      </c>
      <c r="M21" s="98" t="s">
        <v>194</v>
      </c>
      <c r="N21" s="177">
        <v>60</v>
      </c>
      <c r="P21" s="118"/>
      <c r="Q21" s="110"/>
      <c r="R21" s="110"/>
    </row>
    <row r="22" spans="1:18" s="117" customFormat="1" ht="15.75">
      <c r="A22" s="88">
        <v>43628</v>
      </c>
      <c r="B22" s="67">
        <v>0.4375</v>
      </c>
      <c r="C22" s="66">
        <f t="shared" si="0"/>
        <v>43628</v>
      </c>
      <c r="D22" s="67">
        <v>0.4791666666666667</v>
      </c>
      <c r="E22" s="93">
        <f t="shared" si="1"/>
        <v>43628</v>
      </c>
      <c r="F22" s="23" t="s">
        <v>104</v>
      </c>
      <c r="G22" s="23" t="s">
        <v>105</v>
      </c>
      <c r="H22" s="24" t="s">
        <v>106</v>
      </c>
      <c r="I22" s="78" t="s">
        <v>119</v>
      </c>
      <c r="J22" s="68" t="s">
        <v>162</v>
      </c>
      <c r="K22" s="68" t="s">
        <v>162</v>
      </c>
      <c r="L22" s="79" t="s">
        <v>108</v>
      </c>
      <c r="M22" s="25" t="s">
        <v>109</v>
      </c>
      <c r="N22" s="171">
        <v>2</v>
      </c>
      <c r="P22" s="121"/>
      <c r="Q22" s="121"/>
      <c r="R22" s="121"/>
    </row>
    <row r="23" spans="1:18" s="117" customFormat="1" ht="15.75">
      <c r="A23" s="100">
        <v>43628</v>
      </c>
      <c r="B23" s="101">
        <v>0.4375</v>
      </c>
      <c r="C23" s="102">
        <f t="shared" si="0"/>
        <v>43628</v>
      </c>
      <c r="D23" s="103">
        <v>0.4791666666666667</v>
      </c>
      <c r="E23" s="93">
        <f t="shared" si="1"/>
        <v>43628</v>
      </c>
      <c r="F23" s="113" t="s">
        <v>145</v>
      </c>
      <c r="G23" s="113" t="s">
        <v>146</v>
      </c>
      <c r="H23" s="119" t="s">
        <v>192</v>
      </c>
      <c r="I23" s="120" t="s">
        <v>196</v>
      </c>
      <c r="J23" s="111" t="s">
        <v>197</v>
      </c>
      <c r="K23" s="111" t="s">
        <v>197</v>
      </c>
      <c r="L23" s="116" t="s">
        <v>156</v>
      </c>
      <c r="M23" s="113" t="s">
        <v>198</v>
      </c>
      <c r="N23" s="174">
        <v>20</v>
      </c>
      <c r="P23" s="118"/>
      <c r="Q23" s="110"/>
      <c r="R23" s="110"/>
    </row>
    <row r="24" spans="1:18" s="117" customFormat="1" ht="15.75">
      <c r="A24" s="35">
        <v>43628</v>
      </c>
      <c r="B24" s="36">
        <v>0.5</v>
      </c>
      <c r="C24" s="35">
        <f t="shared" si="0"/>
        <v>43628</v>
      </c>
      <c r="D24" s="36">
        <v>0.5416666666666666</v>
      </c>
      <c r="E24" s="169">
        <f t="shared" si="1"/>
        <v>43628</v>
      </c>
      <c r="F24" s="37" t="s">
        <v>75</v>
      </c>
      <c r="G24" s="37" t="s">
        <v>74</v>
      </c>
      <c r="H24" s="37" t="s">
        <v>23</v>
      </c>
      <c r="I24" s="105" t="s">
        <v>135</v>
      </c>
      <c r="J24" s="38" t="s">
        <v>136</v>
      </c>
      <c r="K24" s="38" t="s">
        <v>73</v>
      </c>
      <c r="L24" s="107" t="s">
        <v>77</v>
      </c>
      <c r="M24" s="43" t="s">
        <v>78</v>
      </c>
      <c r="N24" s="178">
        <v>50</v>
      </c>
      <c r="P24" s="121"/>
      <c r="Q24" s="121"/>
      <c r="R24" s="121"/>
    </row>
    <row r="25" spans="1:14" s="204" customFormat="1" ht="15.75">
      <c r="A25" s="191">
        <v>43629</v>
      </c>
      <c r="B25" s="192">
        <v>0.3958333333333333</v>
      </c>
      <c r="C25" s="193">
        <f>A25</f>
        <v>43629</v>
      </c>
      <c r="D25" s="192">
        <v>0.4166666666666667</v>
      </c>
      <c r="E25" s="194">
        <f>A25</f>
        <v>43629</v>
      </c>
      <c r="F25" s="195" t="s">
        <v>13</v>
      </c>
      <c r="G25" s="195" t="s">
        <v>14</v>
      </c>
      <c r="H25" s="201" t="s">
        <v>71</v>
      </c>
      <c r="I25" s="202" t="s">
        <v>130</v>
      </c>
      <c r="J25" s="197" t="s">
        <v>120</v>
      </c>
      <c r="K25" s="197" t="s">
        <v>120</v>
      </c>
      <c r="L25" s="203" t="s">
        <v>108</v>
      </c>
      <c r="M25" s="198" t="s">
        <v>62</v>
      </c>
      <c r="N25" s="199">
        <v>2</v>
      </c>
    </row>
    <row r="26" spans="1:14" s="200" customFormat="1" ht="15.75">
      <c r="A26" s="191">
        <v>43629</v>
      </c>
      <c r="B26" s="192">
        <v>0.4166666666666667</v>
      </c>
      <c r="C26" s="193">
        <f>A26</f>
        <v>43629</v>
      </c>
      <c r="D26" s="192">
        <v>0.4375</v>
      </c>
      <c r="E26" s="194">
        <f>A26</f>
        <v>43629</v>
      </c>
      <c r="F26" s="195" t="s">
        <v>104</v>
      </c>
      <c r="G26" s="195" t="s">
        <v>105</v>
      </c>
      <c r="H26" s="196" t="s">
        <v>106</v>
      </c>
      <c r="I26" s="197" t="s">
        <v>116</v>
      </c>
      <c r="J26" s="197" t="s">
        <v>161</v>
      </c>
      <c r="K26" s="197" t="s">
        <v>120</v>
      </c>
      <c r="L26" s="197" t="s">
        <v>108</v>
      </c>
      <c r="M26" s="198" t="s">
        <v>109</v>
      </c>
      <c r="N26" s="199">
        <v>2</v>
      </c>
    </row>
    <row r="27" spans="1:18" s="117" customFormat="1" ht="15.75">
      <c r="A27" s="88">
        <v>43629</v>
      </c>
      <c r="B27" s="67">
        <v>0.5</v>
      </c>
      <c r="C27" s="66">
        <f t="shared" si="0"/>
        <v>43629</v>
      </c>
      <c r="D27" s="67">
        <f>B27+TIME(1,0,0)</f>
        <v>0.5416666666666666</v>
      </c>
      <c r="E27" s="93">
        <f t="shared" si="1"/>
        <v>43629</v>
      </c>
      <c r="F27" s="23" t="s">
        <v>232</v>
      </c>
      <c r="G27" s="23" t="s">
        <v>228</v>
      </c>
      <c r="H27" s="24" t="s">
        <v>233</v>
      </c>
      <c r="I27" s="78" t="s">
        <v>214</v>
      </c>
      <c r="J27" s="68" t="s">
        <v>68</v>
      </c>
      <c r="K27" s="68" t="s">
        <v>68</v>
      </c>
      <c r="L27" s="79" t="s">
        <v>230</v>
      </c>
      <c r="M27" s="25" t="s">
        <v>237</v>
      </c>
      <c r="N27" s="171">
        <v>7</v>
      </c>
      <c r="P27" s="121"/>
      <c r="Q27" s="121"/>
      <c r="R27" s="121"/>
    </row>
    <row r="28" spans="1:18" s="117" customFormat="1" ht="15.75">
      <c r="A28" s="88">
        <v>43630</v>
      </c>
      <c r="B28" s="67">
        <v>0.375</v>
      </c>
      <c r="C28" s="66">
        <f t="shared" si="0"/>
        <v>43630</v>
      </c>
      <c r="D28" s="67">
        <v>0.4583333333333333</v>
      </c>
      <c r="E28" s="93">
        <f t="shared" si="1"/>
        <v>43630</v>
      </c>
      <c r="F28" s="23" t="s">
        <v>104</v>
      </c>
      <c r="G28" s="23" t="s">
        <v>105</v>
      </c>
      <c r="H28" s="24" t="s">
        <v>106</v>
      </c>
      <c r="I28" s="78" t="s">
        <v>117</v>
      </c>
      <c r="J28" s="68" t="s">
        <v>163</v>
      </c>
      <c r="K28" s="197" t="s">
        <v>265</v>
      </c>
      <c r="L28" s="44" t="s">
        <v>118</v>
      </c>
      <c r="M28" s="25" t="s">
        <v>249</v>
      </c>
      <c r="N28" s="171">
        <v>30</v>
      </c>
      <c r="P28" s="121"/>
      <c r="Q28" s="121"/>
      <c r="R28" s="121"/>
    </row>
    <row r="29" spans="1:18" s="117" customFormat="1" ht="15.75">
      <c r="A29" s="100">
        <v>43630</v>
      </c>
      <c r="B29" s="122">
        <v>0.5625</v>
      </c>
      <c r="C29" s="102">
        <f t="shared" si="0"/>
        <v>43630</v>
      </c>
      <c r="D29" s="103">
        <v>0.6041666666666666</v>
      </c>
      <c r="E29" s="93">
        <f t="shared" si="1"/>
        <v>43630</v>
      </c>
      <c r="F29" s="113" t="s">
        <v>145</v>
      </c>
      <c r="G29" s="113" t="s">
        <v>146</v>
      </c>
      <c r="H29" s="119" t="s">
        <v>147</v>
      </c>
      <c r="I29" s="123" t="s">
        <v>199</v>
      </c>
      <c r="J29" s="98" t="s">
        <v>155</v>
      </c>
      <c r="K29" s="98" t="s">
        <v>155</v>
      </c>
      <c r="L29" s="124" t="s">
        <v>200</v>
      </c>
      <c r="M29" s="98" t="s">
        <v>201</v>
      </c>
      <c r="N29" s="174">
        <v>4</v>
      </c>
      <c r="P29" s="121"/>
      <c r="Q29" s="121"/>
      <c r="R29" s="121"/>
    </row>
    <row r="30" spans="1:18" s="117" customFormat="1" ht="15.75">
      <c r="A30" s="100">
        <v>43633</v>
      </c>
      <c r="B30" s="122">
        <v>0.5416666666666666</v>
      </c>
      <c r="C30" s="102">
        <f t="shared" si="0"/>
        <v>43633</v>
      </c>
      <c r="D30" s="103">
        <v>0.5625</v>
      </c>
      <c r="E30" s="93">
        <f t="shared" si="1"/>
        <v>43633</v>
      </c>
      <c r="F30" s="113" t="s">
        <v>145</v>
      </c>
      <c r="G30" s="113" t="s">
        <v>146</v>
      </c>
      <c r="H30" s="119" t="s">
        <v>192</v>
      </c>
      <c r="I30" s="125" t="s">
        <v>202</v>
      </c>
      <c r="J30" s="98" t="s">
        <v>63</v>
      </c>
      <c r="K30" s="98" t="s">
        <v>63</v>
      </c>
      <c r="L30" s="126" t="s">
        <v>150</v>
      </c>
      <c r="M30" s="113" t="s">
        <v>203</v>
      </c>
      <c r="N30" s="174">
        <v>7</v>
      </c>
      <c r="P30" s="118"/>
      <c r="Q30" s="110"/>
      <c r="R30" s="110"/>
    </row>
    <row r="31" spans="1:18" s="117" customFormat="1" ht="15.75">
      <c r="A31" s="100">
        <v>43634</v>
      </c>
      <c r="B31" s="122">
        <v>0.3333333333333333</v>
      </c>
      <c r="C31" s="102">
        <f t="shared" si="0"/>
        <v>43634</v>
      </c>
      <c r="D31" s="103">
        <v>0.375</v>
      </c>
      <c r="E31" s="93">
        <f t="shared" si="1"/>
        <v>43634</v>
      </c>
      <c r="F31" s="113" t="s">
        <v>145</v>
      </c>
      <c r="G31" s="113" t="s">
        <v>146</v>
      </c>
      <c r="H31" s="119" t="s">
        <v>192</v>
      </c>
      <c r="I31" s="125" t="s">
        <v>204</v>
      </c>
      <c r="J31" s="108" t="s">
        <v>177</v>
      </c>
      <c r="K31" s="98" t="s">
        <v>63</v>
      </c>
      <c r="L31" s="154" t="s">
        <v>205</v>
      </c>
      <c r="M31" s="113" t="s">
        <v>203</v>
      </c>
      <c r="N31" s="174">
        <v>7</v>
      </c>
      <c r="P31" s="121"/>
      <c r="Q31" s="121"/>
      <c r="R31" s="121"/>
    </row>
    <row r="32" spans="1:18" s="117" customFormat="1" ht="15.75">
      <c r="A32" s="40">
        <v>43634</v>
      </c>
      <c r="B32" s="36">
        <v>0.5</v>
      </c>
      <c r="C32" s="40">
        <f t="shared" si="0"/>
        <v>43634</v>
      </c>
      <c r="D32" s="36">
        <v>0.5416666666666666</v>
      </c>
      <c r="E32" s="169">
        <f t="shared" si="1"/>
        <v>43634</v>
      </c>
      <c r="F32" s="41" t="s">
        <v>13</v>
      </c>
      <c r="G32" s="41" t="s">
        <v>14</v>
      </c>
      <c r="H32" s="42" t="s">
        <v>36</v>
      </c>
      <c r="I32" s="105" t="s">
        <v>137</v>
      </c>
      <c r="J32" s="39" t="s">
        <v>138</v>
      </c>
      <c r="K32" s="39" t="s">
        <v>50</v>
      </c>
      <c r="L32" s="49" t="s">
        <v>55</v>
      </c>
      <c r="M32" s="190" t="s">
        <v>256</v>
      </c>
      <c r="N32" s="178">
        <v>50</v>
      </c>
      <c r="P32" s="118"/>
      <c r="Q32" s="110"/>
      <c r="R32" s="110"/>
    </row>
    <row r="33" spans="1:18" s="127" customFormat="1" ht="15.75">
      <c r="A33" s="40">
        <v>43635</v>
      </c>
      <c r="B33" s="36">
        <v>0.3125</v>
      </c>
      <c r="C33" s="40">
        <f aca="true" t="shared" si="2" ref="C33:C67">A33</f>
        <v>43635</v>
      </c>
      <c r="D33" s="36">
        <v>0.3541666666666667</v>
      </c>
      <c r="E33" s="169">
        <f aca="true" t="shared" si="3" ref="E33:E67">A33</f>
        <v>43635</v>
      </c>
      <c r="F33" s="41" t="s">
        <v>13</v>
      </c>
      <c r="G33" s="41" t="s">
        <v>14</v>
      </c>
      <c r="H33" s="42" t="s">
        <v>36</v>
      </c>
      <c r="I33" s="105" t="s">
        <v>49</v>
      </c>
      <c r="J33" s="39" t="s">
        <v>37</v>
      </c>
      <c r="K33" s="39" t="s">
        <v>37</v>
      </c>
      <c r="L33" s="63" t="s">
        <v>252</v>
      </c>
      <c r="M33" s="39" t="s">
        <v>38</v>
      </c>
      <c r="N33" s="178">
        <v>80</v>
      </c>
      <c r="O33" s="117"/>
      <c r="P33" s="117"/>
      <c r="Q33" s="117"/>
      <c r="R33" s="117"/>
    </row>
    <row r="34" spans="1:14" ht="15.75">
      <c r="A34" s="100">
        <v>43635</v>
      </c>
      <c r="B34" s="101">
        <v>0.3541666666666667</v>
      </c>
      <c r="C34" s="102">
        <f t="shared" si="2"/>
        <v>43635</v>
      </c>
      <c r="D34" s="103">
        <v>0.3680555555555556</v>
      </c>
      <c r="E34" s="93">
        <f t="shared" si="3"/>
        <v>43635</v>
      </c>
      <c r="F34" s="113" t="s">
        <v>145</v>
      </c>
      <c r="G34" s="113" t="s">
        <v>146</v>
      </c>
      <c r="H34" s="114" t="s">
        <v>192</v>
      </c>
      <c r="I34" s="115" t="s">
        <v>193</v>
      </c>
      <c r="J34" s="108" t="s">
        <v>178</v>
      </c>
      <c r="K34" s="108" t="s">
        <v>103</v>
      </c>
      <c r="L34" s="168" t="s">
        <v>251</v>
      </c>
      <c r="M34" s="98" t="s">
        <v>194</v>
      </c>
      <c r="N34" s="177">
        <v>60</v>
      </c>
    </row>
    <row r="35" spans="1:14" ht="15.75">
      <c r="A35" s="100">
        <v>43635</v>
      </c>
      <c r="B35" s="103">
        <v>0.3680555555555556</v>
      </c>
      <c r="C35" s="102">
        <f t="shared" si="2"/>
        <v>43635</v>
      </c>
      <c r="D35" s="103">
        <v>0.3819444444444444</v>
      </c>
      <c r="E35" s="93">
        <f t="shared" si="3"/>
        <v>43635</v>
      </c>
      <c r="F35" s="113" t="s">
        <v>145</v>
      </c>
      <c r="G35" s="113" t="s">
        <v>146</v>
      </c>
      <c r="H35" s="114" t="s">
        <v>192</v>
      </c>
      <c r="I35" s="115" t="s">
        <v>193</v>
      </c>
      <c r="J35" s="109" t="s">
        <v>179</v>
      </c>
      <c r="K35" s="108" t="s">
        <v>61</v>
      </c>
      <c r="L35" s="155" t="s">
        <v>156</v>
      </c>
      <c r="M35" s="98" t="s">
        <v>194</v>
      </c>
      <c r="N35" s="177">
        <v>60</v>
      </c>
    </row>
    <row r="36" spans="1:14" ht="15.75">
      <c r="A36" s="100">
        <v>43635</v>
      </c>
      <c r="B36" s="103">
        <v>0.3819444444444444</v>
      </c>
      <c r="C36" s="102">
        <f t="shared" si="2"/>
        <v>43635</v>
      </c>
      <c r="D36" s="103">
        <v>0.3958333333333333</v>
      </c>
      <c r="E36" s="93">
        <f t="shared" si="3"/>
        <v>43635</v>
      </c>
      <c r="F36" s="113" t="s">
        <v>145</v>
      </c>
      <c r="G36" s="113" t="s">
        <v>146</v>
      </c>
      <c r="H36" s="114" t="s">
        <v>192</v>
      </c>
      <c r="I36" s="115" t="s">
        <v>193</v>
      </c>
      <c r="J36" s="108" t="s">
        <v>180</v>
      </c>
      <c r="K36" s="108" t="s">
        <v>181</v>
      </c>
      <c r="L36" s="155" t="s">
        <v>156</v>
      </c>
      <c r="M36" s="98" t="s">
        <v>194</v>
      </c>
      <c r="N36" s="177">
        <v>60</v>
      </c>
    </row>
    <row r="37" spans="1:14" ht="15.75">
      <c r="A37" s="100">
        <v>43635</v>
      </c>
      <c r="B37" s="103">
        <v>0.3958333333333333</v>
      </c>
      <c r="C37" s="102">
        <f t="shared" si="2"/>
        <v>43635</v>
      </c>
      <c r="D37" s="103">
        <v>0.40972222222222227</v>
      </c>
      <c r="E37" s="93">
        <f t="shared" si="3"/>
        <v>43635</v>
      </c>
      <c r="F37" s="113" t="s">
        <v>145</v>
      </c>
      <c r="G37" s="113" t="s">
        <v>146</v>
      </c>
      <c r="H37" s="114" t="s">
        <v>192</v>
      </c>
      <c r="I37" s="115" t="s">
        <v>193</v>
      </c>
      <c r="J37" s="109" t="s">
        <v>182</v>
      </c>
      <c r="K37" s="108" t="s">
        <v>181</v>
      </c>
      <c r="L37" s="116" t="s">
        <v>156</v>
      </c>
      <c r="M37" s="98" t="s">
        <v>194</v>
      </c>
      <c r="N37" s="177">
        <v>60</v>
      </c>
    </row>
    <row r="38" spans="1:14" ht="15.75">
      <c r="A38" s="100">
        <v>43635</v>
      </c>
      <c r="B38" s="103">
        <v>0.40972222222222227</v>
      </c>
      <c r="C38" s="102">
        <f t="shared" si="2"/>
        <v>43635</v>
      </c>
      <c r="D38" s="103">
        <v>0.4236111111111111</v>
      </c>
      <c r="E38" s="93">
        <f t="shared" si="3"/>
        <v>43635</v>
      </c>
      <c r="F38" s="113" t="s">
        <v>145</v>
      </c>
      <c r="G38" s="113" t="s">
        <v>146</v>
      </c>
      <c r="H38" s="114" t="s">
        <v>192</v>
      </c>
      <c r="I38" s="115" t="s">
        <v>193</v>
      </c>
      <c r="J38" s="108" t="s">
        <v>183</v>
      </c>
      <c r="K38" s="108" t="s">
        <v>184</v>
      </c>
      <c r="L38" s="116" t="s">
        <v>156</v>
      </c>
      <c r="M38" s="98" t="s">
        <v>194</v>
      </c>
      <c r="N38" s="177">
        <v>60</v>
      </c>
    </row>
    <row r="39" spans="1:14" ht="15.75">
      <c r="A39" s="100">
        <v>43635</v>
      </c>
      <c r="B39" s="103">
        <v>0.4236111111111111</v>
      </c>
      <c r="C39" s="102">
        <f t="shared" si="2"/>
        <v>43635</v>
      </c>
      <c r="D39" s="103">
        <v>0.4375</v>
      </c>
      <c r="E39" s="93">
        <f t="shared" si="3"/>
        <v>43635</v>
      </c>
      <c r="F39" s="113" t="s">
        <v>145</v>
      </c>
      <c r="G39" s="113" t="s">
        <v>146</v>
      </c>
      <c r="H39" s="114" t="s">
        <v>192</v>
      </c>
      <c r="I39" s="153" t="s">
        <v>193</v>
      </c>
      <c r="J39" s="109" t="s">
        <v>185</v>
      </c>
      <c r="K39" s="108" t="s">
        <v>184</v>
      </c>
      <c r="L39" s="155" t="s">
        <v>156</v>
      </c>
      <c r="M39" s="98" t="s">
        <v>194</v>
      </c>
      <c r="N39" s="177">
        <v>60</v>
      </c>
    </row>
    <row r="40" spans="1:14" ht="15.75">
      <c r="A40" s="100">
        <v>43635</v>
      </c>
      <c r="B40" s="101">
        <v>0.4375</v>
      </c>
      <c r="C40" s="102">
        <f t="shared" si="2"/>
        <v>43635</v>
      </c>
      <c r="D40" s="103">
        <v>0.4791666666666667</v>
      </c>
      <c r="E40" s="93">
        <f t="shared" si="3"/>
        <v>43635</v>
      </c>
      <c r="F40" s="113" t="s">
        <v>145</v>
      </c>
      <c r="G40" s="113" t="s">
        <v>146</v>
      </c>
      <c r="H40" s="119" t="s">
        <v>192</v>
      </c>
      <c r="I40" s="161" t="s">
        <v>196</v>
      </c>
      <c r="J40" s="111" t="s">
        <v>206</v>
      </c>
      <c r="K40" s="111" t="s">
        <v>206</v>
      </c>
      <c r="L40" s="154" t="s">
        <v>150</v>
      </c>
      <c r="M40" s="113" t="s">
        <v>198</v>
      </c>
      <c r="N40" s="174">
        <v>20</v>
      </c>
    </row>
    <row r="41" spans="1:14" s="204" customFormat="1" ht="15.75">
      <c r="A41" s="193">
        <v>43635</v>
      </c>
      <c r="B41" s="205">
        <v>0.4375</v>
      </c>
      <c r="C41" s="206">
        <f t="shared" si="2"/>
        <v>43635</v>
      </c>
      <c r="D41" s="207">
        <v>0.4583333333333333</v>
      </c>
      <c r="E41" s="194">
        <f t="shared" si="3"/>
        <v>43635</v>
      </c>
      <c r="F41" s="208" t="s">
        <v>145</v>
      </c>
      <c r="G41" s="208" t="s">
        <v>146</v>
      </c>
      <c r="H41" s="201" t="s">
        <v>258</v>
      </c>
      <c r="I41" s="209" t="s">
        <v>263</v>
      </c>
      <c r="J41" s="197" t="s">
        <v>259</v>
      </c>
      <c r="K41" s="197" t="s">
        <v>260</v>
      </c>
      <c r="L41" s="210" t="s">
        <v>261</v>
      </c>
      <c r="M41" s="208" t="s">
        <v>262</v>
      </c>
      <c r="N41" s="211">
        <v>10</v>
      </c>
    </row>
    <row r="42" spans="1:14" s="204" customFormat="1" ht="15.75">
      <c r="A42" s="193">
        <v>43635</v>
      </c>
      <c r="B42" s="205">
        <v>0.4583333333333333</v>
      </c>
      <c r="C42" s="206">
        <f>A42</f>
        <v>43635</v>
      </c>
      <c r="D42" s="207">
        <v>0.4791666666666667</v>
      </c>
      <c r="E42" s="194">
        <f>A42</f>
        <v>43635</v>
      </c>
      <c r="F42" s="208" t="s">
        <v>145</v>
      </c>
      <c r="G42" s="208" t="s">
        <v>146</v>
      </c>
      <c r="H42" s="201" t="s">
        <v>258</v>
      </c>
      <c r="I42" s="209" t="s">
        <v>264</v>
      </c>
      <c r="J42" s="197" t="s">
        <v>259</v>
      </c>
      <c r="K42" s="197" t="s">
        <v>260</v>
      </c>
      <c r="L42" s="210" t="s">
        <v>261</v>
      </c>
      <c r="M42" s="208" t="s">
        <v>262</v>
      </c>
      <c r="N42" s="211">
        <v>10</v>
      </c>
    </row>
    <row r="43" spans="1:14" ht="15.75">
      <c r="A43" s="88">
        <v>43635</v>
      </c>
      <c r="B43" s="67">
        <v>0.4375</v>
      </c>
      <c r="C43" s="66">
        <f t="shared" si="2"/>
        <v>43635</v>
      </c>
      <c r="D43" s="67">
        <f>B43+TIME(0,30,0)</f>
        <v>0.4583333333333333</v>
      </c>
      <c r="E43" s="93">
        <f t="shared" si="3"/>
        <v>43635</v>
      </c>
      <c r="F43" s="23" t="s">
        <v>232</v>
      </c>
      <c r="G43" s="23" t="s">
        <v>228</v>
      </c>
      <c r="H43" s="24" t="s">
        <v>233</v>
      </c>
      <c r="I43" s="68" t="s">
        <v>215</v>
      </c>
      <c r="J43" s="68" t="s">
        <v>216</v>
      </c>
      <c r="K43" s="68" t="s">
        <v>217</v>
      </c>
      <c r="L43" s="68" t="s">
        <v>227</v>
      </c>
      <c r="M43" s="25" t="s">
        <v>238</v>
      </c>
      <c r="N43" s="171">
        <v>20</v>
      </c>
    </row>
    <row r="44" spans="1:14" ht="15.75">
      <c r="A44" s="88">
        <v>43635</v>
      </c>
      <c r="B44" s="67">
        <v>0.4583333333333333</v>
      </c>
      <c r="C44" s="66">
        <f t="shared" si="2"/>
        <v>43635</v>
      </c>
      <c r="D44" s="67">
        <f>B44+TIME(1,30,0)</f>
        <v>0.5208333333333333</v>
      </c>
      <c r="E44" s="93">
        <f t="shared" si="3"/>
        <v>43635</v>
      </c>
      <c r="F44" s="23" t="s">
        <v>232</v>
      </c>
      <c r="G44" s="23" t="s">
        <v>228</v>
      </c>
      <c r="H44" s="24" t="s">
        <v>233</v>
      </c>
      <c r="I44" s="68" t="s">
        <v>218</v>
      </c>
      <c r="J44" s="68" t="s">
        <v>216</v>
      </c>
      <c r="K44" s="68" t="s">
        <v>217</v>
      </c>
      <c r="L44" s="68" t="s">
        <v>227</v>
      </c>
      <c r="M44" s="25" t="s">
        <v>238</v>
      </c>
      <c r="N44" s="171">
        <v>20</v>
      </c>
    </row>
    <row r="45" spans="1:14" ht="15.75">
      <c r="A45" s="88">
        <v>43636</v>
      </c>
      <c r="B45" s="67">
        <v>0.3958333333333333</v>
      </c>
      <c r="C45" s="66">
        <f t="shared" si="2"/>
        <v>43636</v>
      </c>
      <c r="D45" s="67">
        <v>0.4166666666666667</v>
      </c>
      <c r="E45" s="93">
        <f t="shared" si="3"/>
        <v>43636</v>
      </c>
      <c r="F45" s="21" t="s">
        <v>121</v>
      </c>
      <c r="G45" s="21" t="s">
        <v>122</v>
      </c>
      <c r="H45" s="22" t="s">
        <v>123</v>
      </c>
      <c r="I45" s="68" t="s">
        <v>124</v>
      </c>
      <c r="J45" s="68" t="s">
        <v>120</v>
      </c>
      <c r="K45" s="68" t="s">
        <v>120</v>
      </c>
      <c r="L45" s="68" t="s">
        <v>108</v>
      </c>
      <c r="M45" s="25" t="s">
        <v>109</v>
      </c>
      <c r="N45" s="179">
        <v>2</v>
      </c>
    </row>
    <row r="46" spans="1:14" ht="15.75">
      <c r="A46" s="40">
        <v>43636</v>
      </c>
      <c r="B46" s="36">
        <v>0.5</v>
      </c>
      <c r="C46" s="40">
        <f t="shared" si="2"/>
        <v>43636</v>
      </c>
      <c r="D46" s="36">
        <v>0.5416666666666666</v>
      </c>
      <c r="E46" s="169">
        <f t="shared" si="3"/>
        <v>43636</v>
      </c>
      <c r="F46" s="41" t="s">
        <v>13</v>
      </c>
      <c r="G46" s="41" t="s">
        <v>14</v>
      </c>
      <c r="H46" s="42" t="s">
        <v>36</v>
      </c>
      <c r="I46" s="48" t="s">
        <v>51</v>
      </c>
      <c r="J46" s="39" t="s">
        <v>139</v>
      </c>
      <c r="K46" s="39" t="s">
        <v>254</v>
      </c>
      <c r="L46" s="62" t="s">
        <v>255</v>
      </c>
      <c r="M46" s="39" t="s">
        <v>47</v>
      </c>
      <c r="N46" s="178">
        <v>50</v>
      </c>
    </row>
    <row r="47" spans="1:14" ht="15.75">
      <c r="A47" s="88">
        <v>43636</v>
      </c>
      <c r="B47" s="67">
        <v>0.5208333333333334</v>
      </c>
      <c r="C47" s="66">
        <f t="shared" si="2"/>
        <v>43636</v>
      </c>
      <c r="D47" s="67">
        <f>B47+TIME(1,0,0)</f>
        <v>0.5625</v>
      </c>
      <c r="E47" s="93">
        <f t="shared" si="3"/>
        <v>43636</v>
      </c>
      <c r="F47" s="23" t="s">
        <v>232</v>
      </c>
      <c r="G47" s="23" t="s">
        <v>228</v>
      </c>
      <c r="H47" s="24" t="s">
        <v>233</v>
      </c>
      <c r="I47" s="68" t="s">
        <v>219</v>
      </c>
      <c r="J47" s="68" t="s">
        <v>217</v>
      </c>
      <c r="K47" s="68" t="s">
        <v>217</v>
      </c>
      <c r="L47" s="68" t="s">
        <v>229</v>
      </c>
      <c r="M47" s="25" t="s">
        <v>237</v>
      </c>
      <c r="N47" s="171">
        <v>7</v>
      </c>
    </row>
    <row r="48" spans="1:14" ht="15.75">
      <c r="A48" s="29">
        <v>43637</v>
      </c>
      <c r="B48" s="30">
        <v>0.3125</v>
      </c>
      <c r="C48" s="104">
        <f t="shared" si="2"/>
        <v>43637</v>
      </c>
      <c r="D48" s="30">
        <v>0.3541666666666667</v>
      </c>
      <c r="E48" s="170">
        <f t="shared" si="3"/>
        <v>43637</v>
      </c>
      <c r="F48" s="31" t="s">
        <v>26</v>
      </c>
      <c r="G48" s="31" t="s">
        <v>27</v>
      </c>
      <c r="H48" s="32" t="s">
        <v>17</v>
      </c>
      <c r="I48" s="159" t="s">
        <v>28</v>
      </c>
      <c r="J48" s="33" t="s">
        <v>29</v>
      </c>
      <c r="K48" s="33" t="s">
        <v>29</v>
      </c>
      <c r="L48" s="162" t="s">
        <v>32</v>
      </c>
      <c r="M48" s="34" t="s">
        <v>16</v>
      </c>
      <c r="N48" s="180">
        <v>50</v>
      </c>
    </row>
    <row r="49" spans="1:14" ht="15.75">
      <c r="A49" s="89">
        <v>43637</v>
      </c>
      <c r="B49" s="69">
        <v>0.3541666666666667</v>
      </c>
      <c r="C49" s="70">
        <f t="shared" si="2"/>
        <v>43637</v>
      </c>
      <c r="D49" s="69">
        <v>0.375</v>
      </c>
      <c r="E49" s="94">
        <f t="shared" si="3"/>
        <v>43637</v>
      </c>
      <c r="F49" s="46" t="s">
        <v>110</v>
      </c>
      <c r="G49" s="46" t="s">
        <v>111</v>
      </c>
      <c r="H49" s="47" t="s">
        <v>106</v>
      </c>
      <c r="I49" s="71" t="s">
        <v>112</v>
      </c>
      <c r="J49" s="71" t="s">
        <v>72</v>
      </c>
      <c r="K49" s="71" t="s">
        <v>72</v>
      </c>
      <c r="L49" s="71" t="s">
        <v>113</v>
      </c>
      <c r="M49" s="72" t="s">
        <v>56</v>
      </c>
      <c r="N49" s="175">
        <v>10</v>
      </c>
    </row>
    <row r="50" spans="1:14" ht="15.75">
      <c r="A50" s="90">
        <v>43637</v>
      </c>
      <c r="B50" s="74">
        <v>0.375</v>
      </c>
      <c r="C50" s="73">
        <f t="shared" si="2"/>
        <v>43637</v>
      </c>
      <c r="D50" s="74">
        <v>0.3958333333333333</v>
      </c>
      <c r="E50" s="95">
        <f t="shared" si="3"/>
        <v>43637</v>
      </c>
      <c r="F50" s="51" t="s">
        <v>110</v>
      </c>
      <c r="G50" s="51" t="s">
        <v>111</v>
      </c>
      <c r="H50" s="52" t="s">
        <v>106</v>
      </c>
      <c r="I50" s="75" t="s">
        <v>114</v>
      </c>
      <c r="J50" s="75" t="s">
        <v>115</v>
      </c>
      <c r="K50" s="75" t="s">
        <v>115</v>
      </c>
      <c r="L50" s="75" t="s">
        <v>113</v>
      </c>
      <c r="M50" s="76" t="s">
        <v>56</v>
      </c>
      <c r="N50" s="181">
        <v>10</v>
      </c>
    </row>
    <row r="51" spans="1:16" s="152" customFormat="1" ht="16.5" customHeight="1">
      <c r="A51" s="88">
        <v>43637</v>
      </c>
      <c r="B51" s="67">
        <v>0.3958333333333333</v>
      </c>
      <c r="C51" s="66">
        <f t="shared" si="2"/>
        <v>43637</v>
      </c>
      <c r="D51" s="67">
        <v>0.4791666666666667</v>
      </c>
      <c r="E51" s="93">
        <f t="shared" si="3"/>
        <v>43637</v>
      </c>
      <c r="F51" s="23" t="s">
        <v>104</v>
      </c>
      <c r="G51" s="23" t="s">
        <v>105</v>
      </c>
      <c r="H51" s="20" t="s">
        <v>106</v>
      </c>
      <c r="I51" s="68" t="s">
        <v>117</v>
      </c>
      <c r="J51" s="68" t="s">
        <v>164</v>
      </c>
      <c r="K51" s="68" t="s">
        <v>126</v>
      </c>
      <c r="L51" s="68" t="s">
        <v>113</v>
      </c>
      <c r="M51" s="25" t="s">
        <v>250</v>
      </c>
      <c r="N51" s="171">
        <v>10</v>
      </c>
      <c r="O51" s="151"/>
      <c r="P51" s="151"/>
    </row>
    <row r="52" spans="1:14" s="152" customFormat="1" ht="16.5" customHeight="1">
      <c r="A52" s="29">
        <v>43637</v>
      </c>
      <c r="B52" s="30">
        <v>0.5</v>
      </c>
      <c r="C52" s="104">
        <f t="shared" si="2"/>
        <v>43637</v>
      </c>
      <c r="D52" s="30">
        <v>0.5416666666666666</v>
      </c>
      <c r="E52" s="170">
        <f t="shared" si="3"/>
        <v>43637</v>
      </c>
      <c r="F52" s="31" t="s">
        <v>26</v>
      </c>
      <c r="G52" s="31" t="s">
        <v>27</v>
      </c>
      <c r="H52" s="32" t="s">
        <v>17</v>
      </c>
      <c r="I52" s="159" t="s">
        <v>30</v>
      </c>
      <c r="J52" s="33" t="s">
        <v>31</v>
      </c>
      <c r="K52" s="33" t="s">
        <v>29</v>
      </c>
      <c r="L52" s="162" t="s">
        <v>33</v>
      </c>
      <c r="M52" s="34" t="s">
        <v>21</v>
      </c>
      <c r="N52" s="180">
        <v>10</v>
      </c>
    </row>
    <row r="53" spans="1:16" s="152" customFormat="1" ht="16.5" customHeight="1">
      <c r="A53" s="100">
        <v>43637</v>
      </c>
      <c r="B53" s="122">
        <v>0.5625</v>
      </c>
      <c r="C53" s="102">
        <f t="shared" si="2"/>
        <v>43637</v>
      </c>
      <c r="D53" s="103">
        <v>0.6041666666666666</v>
      </c>
      <c r="E53" s="93">
        <f t="shared" si="3"/>
        <v>43637</v>
      </c>
      <c r="F53" s="113" t="s">
        <v>145</v>
      </c>
      <c r="G53" s="113" t="s">
        <v>146</v>
      </c>
      <c r="H53" s="119" t="s">
        <v>147</v>
      </c>
      <c r="I53" s="103" t="s">
        <v>199</v>
      </c>
      <c r="J53" s="98" t="s">
        <v>155</v>
      </c>
      <c r="K53" s="98" t="s">
        <v>155</v>
      </c>
      <c r="L53" s="114" t="s">
        <v>200</v>
      </c>
      <c r="M53" s="98" t="s">
        <v>201</v>
      </c>
      <c r="N53" s="174">
        <v>4</v>
      </c>
      <c r="O53" s="151"/>
      <c r="P53" s="151"/>
    </row>
    <row r="54" spans="1:18" s="188" customFormat="1" ht="15.75">
      <c r="A54" s="87">
        <v>43640</v>
      </c>
      <c r="B54" s="183">
        <v>0.4583333333333333</v>
      </c>
      <c r="C54" s="184">
        <f>A54</f>
        <v>43640</v>
      </c>
      <c r="D54" s="183">
        <f>B54+TIME(1,0,0)</f>
        <v>0.5</v>
      </c>
      <c r="E54" s="185">
        <f>A54</f>
        <v>43640</v>
      </c>
      <c r="F54" s="23" t="s">
        <v>232</v>
      </c>
      <c r="G54" s="23" t="s">
        <v>228</v>
      </c>
      <c r="H54" s="24" t="s">
        <v>233</v>
      </c>
      <c r="I54" s="186" t="s">
        <v>69</v>
      </c>
      <c r="J54" s="15" t="s">
        <v>66</v>
      </c>
      <c r="K54" s="15" t="s">
        <v>66</v>
      </c>
      <c r="L54" s="187" t="s">
        <v>231</v>
      </c>
      <c r="M54" s="25" t="s">
        <v>237</v>
      </c>
      <c r="N54" s="171">
        <v>7</v>
      </c>
      <c r="P54" s="189"/>
      <c r="Q54" s="189"/>
      <c r="R54" s="189"/>
    </row>
    <row r="55" spans="1:16" s="152" customFormat="1" ht="16.5" customHeight="1">
      <c r="A55" s="88">
        <v>43640</v>
      </c>
      <c r="B55" s="67">
        <v>0.5833333333333334</v>
      </c>
      <c r="C55" s="66">
        <f t="shared" si="2"/>
        <v>43640</v>
      </c>
      <c r="D55" s="67">
        <v>0.6041666666666666</v>
      </c>
      <c r="E55" s="93">
        <f t="shared" si="3"/>
        <v>43640</v>
      </c>
      <c r="F55" s="23" t="s">
        <v>104</v>
      </c>
      <c r="G55" s="23" t="s">
        <v>105</v>
      </c>
      <c r="H55" s="20" t="s">
        <v>106</v>
      </c>
      <c r="I55" s="68" t="s">
        <v>165</v>
      </c>
      <c r="J55" s="68" t="s">
        <v>107</v>
      </c>
      <c r="K55" s="68" t="s">
        <v>107</v>
      </c>
      <c r="L55" s="68" t="s">
        <v>108</v>
      </c>
      <c r="M55" s="25" t="s">
        <v>109</v>
      </c>
      <c r="N55" s="171">
        <v>2</v>
      </c>
      <c r="O55" s="151"/>
      <c r="P55" s="151"/>
    </row>
    <row r="56" spans="1:14" ht="16.5" customHeight="1">
      <c r="A56" s="100">
        <v>43642</v>
      </c>
      <c r="B56" s="101">
        <v>0.3541666666666667</v>
      </c>
      <c r="C56" s="102">
        <f t="shared" si="2"/>
        <v>43642</v>
      </c>
      <c r="D56" s="103">
        <v>0.3680555555555556</v>
      </c>
      <c r="E56" s="93">
        <f t="shared" si="3"/>
        <v>43642</v>
      </c>
      <c r="F56" s="113" t="s">
        <v>145</v>
      </c>
      <c r="G56" s="113" t="s">
        <v>146</v>
      </c>
      <c r="H56" s="114" t="s">
        <v>192</v>
      </c>
      <c r="I56" s="153" t="s">
        <v>193</v>
      </c>
      <c r="J56" s="108" t="s">
        <v>186</v>
      </c>
      <c r="K56" s="108" t="s">
        <v>63</v>
      </c>
      <c r="L56" s="112" t="s">
        <v>207</v>
      </c>
      <c r="M56" s="98" t="s">
        <v>194</v>
      </c>
      <c r="N56" s="177">
        <v>60</v>
      </c>
    </row>
    <row r="57" spans="1:14" ht="15.75">
      <c r="A57" s="100">
        <v>43642</v>
      </c>
      <c r="B57" s="103">
        <v>0.3680555555555556</v>
      </c>
      <c r="C57" s="102">
        <f t="shared" si="2"/>
        <v>43642</v>
      </c>
      <c r="D57" s="103">
        <v>0.3819444444444444</v>
      </c>
      <c r="E57" s="93">
        <f t="shared" si="3"/>
        <v>43642</v>
      </c>
      <c r="F57" s="113" t="s">
        <v>145</v>
      </c>
      <c r="G57" s="113" t="s">
        <v>146</v>
      </c>
      <c r="H57" s="114" t="s">
        <v>192</v>
      </c>
      <c r="I57" s="153" t="s">
        <v>193</v>
      </c>
      <c r="J57" s="109" t="s">
        <v>187</v>
      </c>
      <c r="K57" s="108" t="s">
        <v>63</v>
      </c>
      <c r="L57" s="112" t="s">
        <v>207</v>
      </c>
      <c r="M57" s="98" t="s">
        <v>194</v>
      </c>
      <c r="N57" s="177">
        <v>60</v>
      </c>
    </row>
    <row r="58" spans="1:16" s="152" customFormat="1" ht="16.5" customHeight="1">
      <c r="A58" s="88">
        <v>43642</v>
      </c>
      <c r="B58" s="67">
        <v>0.375</v>
      </c>
      <c r="C58" s="66">
        <f t="shared" si="2"/>
        <v>43642</v>
      </c>
      <c r="D58" s="67">
        <f>B58+TIME(0,30,0)</f>
        <v>0.3958333333333333</v>
      </c>
      <c r="E58" s="93">
        <f t="shared" si="3"/>
        <v>43642</v>
      </c>
      <c r="F58" s="23" t="s">
        <v>232</v>
      </c>
      <c r="G58" s="23" t="s">
        <v>228</v>
      </c>
      <c r="H58" s="24" t="s">
        <v>233</v>
      </c>
      <c r="I58" s="68" t="s">
        <v>215</v>
      </c>
      <c r="J58" s="68" t="s">
        <v>220</v>
      </c>
      <c r="K58" s="68" t="s">
        <v>221</v>
      </c>
      <c r="L58" s="68" t="s">
        <v>227</v>
      </c>
      <c r="M58" s="25" t="s">
        <v>238</v>
      </c>
      <c r="N58" s="171">
        <v>20</v>
      </c>
      <c r="O58" s="151"/>
      <c r="P58" s="151"/>
    </row>
    <row r="59" spans="1:16" s="152" customFormat="1" ht="16.5" customHeight="1">
      <c r="A59" s="100">
        <v>43642</v>
      </c>
      <c r="B59" s="103">
        <v>0.3819444444444444</v>
      </c>
      <c r="C59" s="102">
        <f t="shared" si="2"/>
        <v>43642</v>
      </c>
      <c r="D59" s="103">
        <v>0.3958333333333333</v>
      </c>
      <c r="E59" s="93">
        <f t="shared" si="3"/>
        <v>43642</v>
      </c>
      <c r="F59" s="113" t="s">
        <v>145</v>
      </c>
      <c r="G59" s="113" t="s">
        <v>146</v>
      </c>
      <c r="H59" s="114" t="s">
        <v>192</v>
      </c>
      <c r="I59" s="153" t="s">
        <v>193</v>
      </c>
      <c r="J59" s="108" t="s">
        <v>188</v>
      </c>
      <c r="K59" s="108" t="s">
        <v>60</v>
      </c>
      <c r="L59" s="112" t="s">
        <v>207</v>
      </c>
      <c r="M59" s="98" t="s">
        <v>194</v>
      </c>
      <c r="N59" s="177">
        <v>60</v>
      </c>
      <c r="O59" s="151"/>
      <c r="P59" s="151"/>
    </row>
    <row r="60" spans="1:14" ht="16.5" customHeight="1">
      <c r="A60" s="100">
        <v>43642</v>
      </c>
      <c r="B60" s="103">
        <v>0.3958333333333333</v>
      </c>
      <c r="C60" s="102">
        <f t="shared" si="2"/>
        <v>43642</v>
      </c>
      <c r="D60" s="103">
        <v>0.40972222222222227</v>
      </c>
      <c r="E60" s="93">
        <f t="shared" si="3"/>
        <v>43642</v>
      </c>
      <c r="F60" s="113" t="s">
        <v>145</v>
      </c>
      <c r="G60" s="113" t="s">
        <v>146</v>
      </c>
      <c r="H60" s="114" t="s">
        <v>192</v>
      </c>
      <c r="I60" s="153" t="s">
        <v>193</v>
      </c>
      <c r="J60" s="109" t="s">
        <v>189</v>
      </c>
      <c r="K60" s="108" t="s">
        <v>60</v>
      </c>
      <c r="L60" s="112" t="s">
        <v>207</v>
      </c>
      <c r="M60" s="98" t="s">
        <v>194</v>
      </c>
      <c r="N60" s="177">
        <v>60</v>
      </c>
    </row>
    <row r="61" spans="1:14" ht="16.5" customHeight="1">
      <c r="A61" s="88">
        <v>43642</v>
      </c>
      <c r="B61" s="67">
        <v>0.3958333333333333</v>
      </c>
      <c r="C61" s="66">
        <f t="shared" si="2"/>
        <v>43642</v>
      </c>
      <c r="D61" s="67">
        <f>B61+TIME(1,30,0)</f>
        <v>0.4583333333333333</v>
      </c>
      <c r="E61" s="93">
        <f t="shared" si="3"/>
        <v>43642</v>
      </c>
      <c r="F61" s="23" t="s">
        <v>232</v>
      </c>
      <c r="G61" s="23" t="s">
        <v>228</v>
      </c>
      <c r="H61" s="24" t="s">
        <v>233</v>
      </c>
      <c r="I61" s="68" t="s">
        <v>223</v>
      </c>
      <c r="J61" s="68" t="s">
        <v>222</v>
      </c>
      <c r="K61" s="68" t="s">
        <v>221</v>
      </c>
      <c r="L61" s="68" t="s">
        <v>227</v>
      </c>
      <c r="M61" s="25" t="s">
        <v>238</v>
      </c>
      <c r="N61" s="171">
        <v>20</v>
      </c>
    </row>
    <row r="62" spans="1:16" s="152" customFormat="1" ht="16.5" customHeight="1">
      <c r="A62" s="100">
        <v>43642</v>
      </c>
      <c r="B62" s="103">
        <v>0.40972222222222227</v>
      </c>
      <c r="C62" s="102">
        <f t="shared" si="2"/>
        <v>43642</v>
      </c>
      <c r="D62" s="103">
        <v>0.4236111111111111</v>
      </c>
      <c r="E62" s="93">
        <f t="shared" si="3"/>
        <v>43642</v>
      </c>
      <c r="F62" s="113" t="s">
        <v>145</v>
      </c>
      <c r="G62" s="113" t="s">
        <v>146</v>
      </c>
      <c r="H62" s="114" t="s">
        <v>192</v>
      </c>
      <c r="I62" s="153" t="s">
        <v>193</v>
      </c>
      <c r="J62" s="108" t="s">
        <v>190</v>
      </c>
      <c r="K62" s="108" t="s">
        <v>60</v>
      </c>
      <c r="L62" s="112" t="s">
        <v>207</v>
      </c>
      <c r="M62" s="98" t="s">
        <v>194</v>
      </c>
      <c r="N62" s="177">
        <v>60</v>
      </c>
      <c r="O62" s="151"/>
      <c r="P62" s="151"/>
    </row>
    <row r="63" spans="1:16" s="152" customFormat="1" ht="16.5" customHeight="1">
      <c r="A63" s="100">
        <v>43642</v>
      </c>
      <c r="B63" s="103">
        <v>0.4236111111111111</v>
      </c>
      <c r="C63" s="102">
        <f t="shared" si="2"/>
        <v>43642</v>
      </c>
      <c r="D63" s="103">
        <v>0.4375</v>
      </c>
      <c r="E63" s="93">
        <f t="shared" si="3"/>
        <v>43642</v>
      </c>
      <c r="F63" s="113" t="s">
        <v>145</v>
      </c>
      <c r="G63" s="113" t="s">
        <v>146</v>
      </c>
      <c r="H63" s="114" t="s">
        <v>192</v>
      </c>
      <c r="I63" s="153" t="s">
        <v>193</v>
      </c>
      <c r="J63" s="109" t="s">
        <v>191</v>
      </c>
      <c r="K63" s="108" t="s">
        <v>59</v>
      </c>
      <c r="L63" s="112" t="s">
        <v>207</v>
      </c>
      <c r="M63" s="98" t="s">
        <v>194</v>
      </c>
      <c r="N63" s="177">
        <v>60</v>
      </c>
      <c r="O63" s="151"/>
      <c r="P63" s="151"/>
    </row>
    <row r="64" spans="1:16" s="152" customFormat="1" ht="16.5" customHeight="1">
      <c r="A64" s="92">
        <v>43642</v>
      </c>
      <c r="B64" s="26">
        <v>0.4583333333333333</v>
      </c>
      <c r="C64" s="73">
        <f t="shared" si="2"/>
        <v>43642</v>
      </c>
      <c r="D64" s="27">
        <f>B64+TIME(0,30,0)</f>
        <v>0.47916666666666663</v>
      </c>
      <c r="E64" s="95">
        <f t="shared" si="3"/>
        <v>43642</v>
      </c>
      <c r="F64" s="28" t="s">
        <v>235</v>
      </c>
      <c r="G64" s="28" t="s">
        <v>244</v>
      </c>
      <c r="H64" s="28" t="s">
        <v>245</v>
      </c>
      <c r="I64" s="106" t="s">
        <v>242</v>
      </c>
      <c r="J64" s="16" t="s">
        <v>246</v>
      </c>
      <c r="K64" s="16" t="s">
        <v>247</v>
      </c>
      <c r="L64" s="106" t="s">
        <v>248</v>
      </c>
      <c r="M64" s="16" t="s">
        <v>243</v>
      </c>
      <c r="N64" s="173">
        <v>20</v>
      </c>
      <c r="O64" s="151"/>
      <c r="P64" s="151"/>
    </row>
    <row r="65" spans="1:16" s="152" customFormat="1" ht="16.5" customHeight="1">
      <c r="A65" s="88">
        <v>43642</v>
      </c>
      <c r="B65" s="67">
        <v>0.4791666666666667</v>
      </c>
      <c r="C65" s="66">
        <f t="shared" si="2"/>
        <v>43642</v>
      </c>
      <c r="D65" s="67">
        <f>B65+TIME(0,40,0)</f>
        <v>0.5069444444444444</v>
      </c>
      <c r="E65" s="93">
        <f t="shared" si="3"/>
        <v>43642</v>
      </c>
      <c r="F65" s="23" t="s">
        <v>232</v>
      </c>
      <c r="G65" s="23" t="s">
        <v>228</v>
      </c>
      <c r="H65" s="24" t="s">
        <v>233</v>
      </c>
      <c r="I65" s="68" t="s">
        <v>224</v>
      </c>
      <c r="J65" s="68" t="s">
        <v>52</v>
      </c>
      <c r="K65" s="68" t="s">
        <v>52</v>
      </c>
      <c r="L65" s="68" t="s">
        <v>227</v>
      </c>
      <c r="M65" s="25" t="s">
        <v>234</v>
      </c>
      <c r="N65" s="171">
        <v>7</v>
      </c>
      <c r="O65" s="151"/>
      <c r="P65" s="151"/>
    </row>
    <row r="66" spans="1:16" s="152" customFormat="1" ht="16.5" customHeight="1">
      <c r="A66" s="40">
        <v>43643</v>
      </c>
      <c r="B66" s="36">
        <v>0.5</v>
      </c>
      <c r="C66" s="40">
        <f t="shared" si="2"/>
        <v>43643</v>
      </c>
      <c r="D66" s="36">
        <v>0.5416666666666666</v>
      </c>
      <c r="E66" s="169">
        <f t="shared" si="3"/>
        <v>43643</v>
      </c>
      <c r="F66" s="41" t="s">
        <v>13</v>
      </c>
      <c r="G66" s="41" t="s">
        <v>14</v>
      </c>
      <c r="H66" s="42" t="s">
        <v>36</v>
      </c>
      <c r="I66" s="48" t="s">
        <v>41</v>
      </c>
      <c r="J66" s="39" t="s">
        <v>42</v>
      </c>
      <c r="K66" s="39" t="s">
        <v>44</v>
      </c>
      <c r="L66" s="63" t="s">
        <v>132</v>
      </c>
      <c r="M66" s="39" t="s">
        <v>48</v>
      </c>
      <c r="N66" s="178">
        <v>50</v>
      </c>
      <c r="O66" s="151"/>
      <c r="P66" s="151"/>
    </row>
    <row r="67" spans="1:16" s="152" customFormat="1" ht="16.5" customHeight="1">
      <c r="A67" s="88">
        <v>43643</v>
      </c>
      <c r="B67" s="67">
        <v>0.5208333333333334</v>
      </c>
      <c r="C67" s="66">
        <f t="shared" si="2"/>
        <v>43643</v>
      </c>
      <c r="D67" s="67">
        <f>B67+TIME(1,0,0)</f>
        <v>0.5625</v>
      </c>
      <c r="E67" s="93">
        <f t="shared" si="3"/>
        <v>43643</v>
      </c>
      <c r="F67" s="23" t="s">
        <v>232</v>
      </c>
      <c r="G67" s="23" t="s">
        <v>228</v>
      </c>
      <c r="H67" s="24" t="s">
        <v>233</v>
      </c>
      <c r="I67" s="68" t="s">
        <v>225</v>
      </c>
      <c r="J67" s="68" t="s">
        <v>226</v>
      </c>
      <c r="K67" s="68" t="s">
        <v>226</v>
      </c>
      <c r="L67" s="68" t="s">
        <v>229</v>
      </c>
      <c r="M67" s="25" t="s">
        <v>237</v>
      </c>
      <c r="N67" s="171">
        <v>7</v>
      </c>
      <c r="O67" s="151"/>
      <c r="P67" s="151"/>
    </row>
    <row r="68" spans="1:16" s="152" customFormat="1" ht="16.5" customHeight="1">
      <c r="A68" s="40">
        <v>43644</v>
      </c>
      <c r="B68" s="36">
        <v>0.3125</v>
      </c>
      <c r="C68" s="35">
        <f aca="true" t="shared" si="4" ref="C68:C73">A68</f>
        <v>43644</v>
      </c>
      <c r="D68" s="36">
        <v>0.3541666666666667</v>
      </c>
      <c r="E68" s="169">
        <f aca="true" t="shared" si="5" ref="E68:E73">A68</f>
        <v>43644</v>
      </c>
      <c r="F68" s="41" t="s">
        <v>13</v>
      </c>
      <c r="G68" s="41" t="s">
        <v>14</v>
      </c>
      <c r="H68" s="42" t="s">
        <v>18</v>
      </c>
      <c r="I68" s="50" t="s">
        <v>143</v>
      </c>
      <c r="J68" s="39" t="s">
        <v>144</v>
      </c>
      <c r="K68" s="39" t="s">
        <v>45</v>
      </c>
      <c r="L68" s="49" t="s">
        <v>55</v>
      </c>
      <c r="M68" s="43" t="s">
        <v>46</v>
      </c>
      <c r="N68" s="178">
        <v>50</v>
      </c>
      <c r="O68" s="151"/>
      <c r="P68" s="151"/>
    </row>
    <row r="69" spans="1:16" s="152" customFormat="1" ht="16.5" customHeight="1">
      <c r="A69" s="88">
        <v>43644</v>
      </c>
      <c r="B69" s="67">
        <v>0.375</v>
      </c>
      <c r="C69" s="66">
        <f t="shared" si="4"/>
        <v>43644</v>
      </c>
      <c r="D69" s="67">
        <v>0.4583333333333333</v>
      </c>
      <c r="E69" s="93">
        <f t="shared" si="5"/>
        <v>43644</v>
      </c>
      <c r="F69" s="23" t="s">
        <v>104</v>
      </c>
      <c r="G69" s="23" t="s">
        <v>105</v>
      </c>
      <c r="H69" s="24" t="s">
        <v>106</v>
      </c>
      <c r="I69" s="68" t="s">
        <v>125</v>
      </c>
      <c r="J69" s="68" t="s">
        <v>166</v>
      </c>
      <c r="K69" s="197" t="s">
        <v>168</v>
      </c>
      <c r="L69" s="68" t="s">
        <v>118</v>
      </c>
      <c r="M69" s="25" t="s">
        <v>249</v>
      </c>
      <c r="N69" s="171">
        <v>10</v>
      </c>
      <c r="O69" s="151"/>
      <c r="P69" s="151"/>
    </row>
    <row r="70" spans="1:16" s="152" customFormat="1" ht="16.5" customHeight="1">
      <c r="A70" s="89">
        <v>43644</v>
      </c>
      <c r="B70" s="69">
        <v>0.4583333333333333</v>
      </c>
      <c r="C70" s="70">
        <f t="shared" si="4"/>
        <v>43644</v>
      </c>
      <c r="D70" s="69">
        <v>0.4791666666666667</v>
      </c>
      <c r="E70" s="94">
        <f t="shared" si="5"/>
        <v>43644</v>
      </c>
      <c r="F70" s="46" t="s">
        <v>110</v>
      </c>
      <c r="G70" s="46" t="s">
        <v>111</v>
      </c>
      <c r="H70" s="47" t="s">
        <v>106</v>
      </c>
      <c r="I70" s="71" t="s">
        <v>127</v>
      </c>
      <c r="J70" s="71" t="s">
        <v>167</v>
      </c>
      <c r="K70" s="71" t="s">
        <v>168</v>
      </c>
      <c r="L70" s="71" t="s">
        <v>134</v>
      </c>
      <c r="M70" s="72" t="s">
        <v>249</v>
      </c>
      <c r="N70" s="175">
        <v>10</v>
      </c>
      <c r="O70" s="151"/>
      <c r="P70" s="151"/>
    </row>
    <row r="71" spans="1:14" ht="15.75">
      <c r="A71" s="89">
        <v>43644</v>
      </c>
      <c r="B71" s="69">
        <v>0.4791666666666667</v>
      </c>
      <c r="C71" s="70">
        <f t="shared" si="4"/>
        <v>43644</v>
      </c>
      <c r="D71" s="69">
        <v>0.5</v>
      </c>
      <c r="E71" s="94">
        <f t="shared" si="5"/>
        <v>43644</v>
      </c>
      <c r="F71" s="46" t="s">
        <v>26</v>
      </c>
      <c r="G71" s="46" t="s">
        <v>27</v>
      </c>
      <c r="H71" s="47" t="s">
        <v>71</v>
      </c>
      <c r="I71" s="71" t="s">
        <v>169</v>
      </c>
      <c r="J71" s="71" t="s">
        <v>107</v>
      </c>
      <c r="K71" s="71" t="s">
        <v>107</v>
      </c>
      <c r="L71" s="71" t="s">
        <v>134</v>
      </c>
      <c r="M71" s="72" t="s">
        <v>249</v>
      </c>
      <c r="N71" s="175">
        <v>10</v>
      </c>
    </row>
    <row r="72" spans="1:16" s="152" customFormat="1" ht="16.5" customHeight="1">
      <c r="A72" s="40">
        <v>43644</v>
      </c>
      <c r="B72" s="36">
        <v>0.5</v>
      </c>
      <c r="C72" s="40">
        <f t="shared" si="4"/>
        <v>43644</v>
      </c>
      <c r="D72" s="36">
        <v>0.5416666666666666</v>
      </c>
      <c r="E72" s="169">
        <f t="shared" si="5"/>
        <v>43644</v>
      </c>
      <c r="F72" s="41" t="s">
        <v>13</v>
      </c>
      <c r="G72" s="41" t="s">
        <v>14</v>
      </c>
      <c r="H72" s="42" t="s">
        <v>36</v>
      </c>
      <c r="I72" s="48" t="s">
        <v>40</v>
      </c>
      <c r="J72" s="39" t="s">
        <v>140</v>
      </c>
      <c r="K72" s="39" t="s">
        <v>141</v>
      </c>
      <c r="L72" s="63" t="s">
        <v>253</v>
      </c>
      <c r="M72" s="39" t="s">
        <v>47</v>
      </c>
      <c r="N72" s="178">
        <v>50</v>
      </c>
      <c r="O72" s="151"/>
      <c r="P72" s="151"/>
    </row>
    <row r="73" spans="1:16" s="152" customFormat="1" ht="16.5" customHeight="1">
      <c r="A73" s="100">
        <v>43644</v>
      </c>
      <c r="B73" s="122">
        <v>0.5625</v>
      </c>
      <c r="C73" s="102">
        <f t="shared" si="4"/>
        <v>43644</v>
      </c>
      <c r="D73" s="103">
        <v>0.6041666666666666</v>
      </c>
      <c r="E73" s="93">
        <f t="shared" si="5"/>
        <v>43644</v>
      </c>
      <c r="F73" s="113" t="s">
        <v>145</v>
      </c>
      <c r="G73" s="113" t="s">
        <v>146</v>
      </c>
      <c r="H73" s="119" t="s">
        <v>147</v>
      </c>
      <c r="I73" s="103" t="s">
        <v>199</v>
      </c>
      <c r="J73" s="98" t="s">
        <v>155</v>
      </c>
      <c r="K73" s="98" t="s">
        <v>155</v>
      </c>
      <c r="L73" s="114" t="s">
        <v>200</v>
      </c>
      <c r="M73" s="98" t="s">
        <v>201</v>
      </c>
      <c r="N73" s="174">
        <v>4</v>
      </c>
      <c r="O73" s="151"/>
      <c r="P73" s="151"/>
    </row>
    <row r="76" spans="1:9" ht="15.75">
      <c r="A76" s="84" t="s">
        <v>22</v>
      </c>
      <c r="I76" s="13" t="s">
        <v>142</v>
      </c>
    </row>
    <row r="77" ht="15.75">
      <c r="A77" s="85" t="s">
        <v>25</v>
      </c>
    </row>
    <row r="78" ht="15.75">
      <c r="A78" s="14" t="s">
        <v>23</v>
      </c>
    </row>
  </sheetData>
  <sheetProtection/>
  <autoFilter ref="A1:N73">
    <sortState ref="A2:N78">
      <sortCondition sortBy="value" ref="A2:A78"/>
    </sortState>
  </autoFilter>
  <conditionalFormatting sqref="N2 D4:N4 B4 J7:K7 M3 J3:K3 D3:G3 N38 F38:H38 B38 D38 B2 A45:N48 E55:E73 K54:N54 D54:I54 B54 D2:H2 E3:E41 L25 E43:E53">
    <cfRule type="expression" priority="327" dxfId="2">
      <formula>(COUNTIF($J2,"中醫婦科臨床教師會議")&gt;0)</formula>
    </cfRule>
    <cfRule type="expression" priority="328" dxfId="5">
      <formula>(COUNTIF($H2,"行政會議")&gt;0)</formula>
    </cfRule>
  </conditionalFormatting>
  <conditionalFormatting sqref="B5">
    <cfRule type="expression" priority="313" dxfId="2">
      <formula>(COUNTIF($J5,"中醫婦科臨床教師會議")&gt;0)</formula>
    </cfRule>
    <cfRule type="expression" priority="314" dxfId="5">
      <formula>(COUNTIF($H5,"行政會議")&gt;0)</formula>
    </cfRule>
  </conditionalFormatting>
  <conditionalFormatting sqref="L3">
    <cfRule type="expression" priority="329" dxfId="2">
      <formula>(COUNTIF(總表!#REF!,"中醫婦科臨床教師會議")&gt;0)</formula>
    </cfRule>
    <cfRule type="expression" priority="330" dxfId="5">
      <formula>(COUNTIF($H3,"行政會議")&gt;0)</formula>
    </cfRule>
  </conditionalFormatting>
  <conditionalFormatting sqref="I6">
    <cfRule type="expression" priority="299" dxfId="2">
      <formula>(COUNTIF($J6,"中醫婦科臨床教師會議")&gt;0)</formula>
    </cfRule>
    <cfRule type="expression" priority="300" dxfId="5">
      <formula>(COUNTIF($H6,"行政會議")&gt;0)</formula>
    </cfRule>
  </conditionalFormatting>
  <conditionalFormatting sqref="J20">
    <cfRule type="expression" priority="145" dxfId="2">
      <formula>(COUNTIF($J20,"中醫婦科臨床教師會議")&gt;0)</formula>
    </cfRule>
    <cfRule type="expression" priority="146" dxfId="5">
      <formula>(COUNTIF($H20,"行政會議")&gt;0)</formula>
    </cfRule>
  </conditionalFormatting>
  <conditionalFormatting sqref="N7">
    <cfRule type="expression" priority="283" dxfId="2">
      <formula>(COUNTIF($J7,"中醫婦科臨床教師會議")&gt;0)</formula>
    </cfRule>
    <cfRule type="expression" priority="284" dxfId="5">
      <formula>(COUNTIF($H7,"行政會議")&gt;0)</formula>
    </cfRule>
  </conditionalFormatting>
  <conditionalFormatting sqref="N3">
    <cfRule type="expression" priority="285" dxfId="2">
      <formula>(COUNTIF($J3,"中醫婦科臨床教師會議")&gt;0)</formula>
    </cfRule>
    <cfRule type="expression" priority="286" dxfId="5">
      <formula>(COUNTIF($H3,"行政會議")&gt;0)</formula>
    </cfRule>
  </conditionalFormatting>
  <conditionalFormatting sqref="L23">
    <cfRule type="expression" priority="137" dxfId="2">
      <formula>(COUNTIF($J23,"中醫婦科臨床教師會議")&gt;0)</formula>
    </cfRule>
    <cfRule type="expression" priority="138" dxfId="5">
      <formula>(COUNTIF($H23,"行政會議")&gt;0)</formula>
    </cfRule>
  </conditionalFormatting>
  <conditionalFormatting sqref="M23">
    <cfRule type="expression" priority="135" dxfId="2">
      <formula>(COUNTIF($J23,"中醫婦科臨床教師會議")&gt;0)</formula>
    </cfRule>
    <cfRule type="expression" priority="136" dxfId="5">
      <formula>(COUNTIF($H23,"行政會議")&gt;0)</formula>
    </cfRule>
  </conditionalFormatting>
  <conditionalFormatting sqref="N39">
    <cfRule type="expression" priority="273" dxfId="2">
      <formula>(COUNTIF($J39,"中醫婦科臨床教師會議")&gt;0)</formula>
    </cfRule>
    <cfRule type="expression" priority="274" dxfId="5">
      <formula>(COUNTIF($H39,"行政會議")&gt;0)</formula>
    </cfRule>
  </conditionalFormatting>
  <conditionalFormatting sqref="N40:N41">
    <cfRule type="expression" priority="271" dxfId="2">
      <formula>(COUNTIF($J40,"中醫婦科臨床教師會議")&gt;0)</formula>
    </cfRule>
    <cfRule type="expression" priority="272" dxfId="5">
      <formula>(COUNTIF($H40,"行政會議")&gt;0)</formula>
    </cfRule>
  </conditionalFormatting>
  <conditionalFormatting sqref="N43">
    <cfRule type="expression" priority="269" dxfId="2">
      <formula>(COUNTIF($J43,"中醫婦科臨床教師會議")&gt;0)</formula>
    </cfRule>
    <cfRule type="expression" priority="270" dxfId="5">
      <formula>(COUNTIF($H43,"行政會議")&gt;0)</formula>
    </cfRule>
  </conditionalFormatting>
  <conditionalFormatting sqref="N39">
    <cfRule type="expression" priority="267" dxfId="2">
      <formula>(COUNTIF($J39,"中醫婦科臨床教師會議")&gt;0)</formula>
    </cfRule>
    <cfRule type="expression" priority="268" dxfId="5">
      <formula>(COUNTIF($H39,"行政會議")&gt;0)</formula>
    </cfRule>
  </conditionalFormatting>
  <conditionalFormatting sqref="M44">
    <cfRule type="expression" priority="257" dxfId="2">
      <formula>(COUNTIF($I44,"中醫婦科臨床教師會議")&gt;0)</formula>
    </cfRule>
    <cfRule type="expression" priority="258" dxfId="5">
      <formula>(COUNTIF($G44,"行政會議")&gt;0)</formula>
    </cfRule>
  </conditionalFormatting>
  <conditionalFormatting sqref="I33">
    <cfRule type="expression" priority="91" dxfId="2">
      <formula>(COUNTIF($J33,"中醫婦科臨床教師會議")&gt;0)</formula>
    </cfRule>
    <cfRule type="expression" priority="92" dxfId="5">
      <formula>(COUNTIF($H33,"行政會議")&gt;0)</formula>
    </cfRule>
  </conditionalFormatting>
  <conditionalFormatting sqref="M56:N56">
    <cfRule type="expression" priority="219" dxfId="2">
      <formula>(COUNTIF($J56,"中醫婦科臨床教師會議")&gt;0)</formula>
    </cfRule>
    <cfRule type="expression" priority="220" dxfId="5">
      <formula>(COUNTIF($H56,"行政會議")&gt;0)</formula>
    </cfRule>
  </conditionalFormatting>
  <conditionalFormatting sqref="B56 D56 F56:I56">
    <cfRule type="expression" priority="213" dxfId="2">
      <formula>(COUNTIF($J56,"中醫婦科臨床教師會議")&gt;0)</formula>
    </cfRule>
    <cfRule type="expression" priority="214" dxfId="5">
      <formula>(COUNTIF($H56,"行政會議")&gt;0)</formula>
    </cfRule>
  </conditionalFormatting>
  <conditionalFormatting sqref="J56:K56">
    <cfRule type="expression" priority="211" dxfId="2">
      <formula>(COUNTIF(總表!#REF!,"中醫婦科臨床教師會議")&gt;0)</formula>
    </cfRule>
    <cfRule type="expression" priority="212" dxfId="5">
      <formula>(COUNTIF(總表!#REF!,"行政會議")&gt;0)</formula>
    </cfRule>
  </conditionalFormatting>
  <conditionalFormatting sqref="M57:N57">
    <cfRule type="expression" priority="197" dxfId="2">
      <formula>(COUNTIF($J57,"中醫婦科臨床教師會議")&gt;0)</formula>
    </cfRule>
    <cfRule type="expression" priority="198" dxfId="5">
      <formula>(COUNTIF($H57,"行政會議")&gt;0)</formula>
    </cfRule>
  </conditionalFormatting>
  <conditionalFormatting sqref="B57 D57 F57:I57">
    <cfRule type="expression" priority="195" dxfId="2">
      <formula>(COUNTIF($J57,"中醫婦科臨床教師會議")&gt;0)</formula>
    </cfRule>
    <cfRule type="expression" priority="196" dxfId="5">
      <formula>(COUNTIF($H57,"行政會議")&gt;0)</formula>
    </cfRule>
  </conditionalFormatting>
  <conditionalFormatting sqref="J57:K57">
    <cfRule type="expression" priority="193" dxfId="2">
      <formula>(COUNTIF(總表!#REF!,"中醫婦科臨床教師會議")&gt;0)</formula>
    </cfRule>
    <cfRule type="expression" priority="194" dxfId="5">
      <formula>(COUNTIF(總表!#REF!,"行政會議")&gt;0)</formula>
    </cfRule>
  </conditionalFormatting>
  <conditionalFormatting sqref="N20 F20:H20 B20 D20">
    <cfRule type="expression" priority="191" dxfId="2">
      <formula>(COUNTIF($J20,"中醫婦科臨床教師會議")&gt;0)</formula>
    </cfRule>
    <cfRule type="expression" priority="192" dxfId="5">
      <formula>(COUNTIF($H20,"行政會議")&gt;0)</formula>
    </cfRule>
  </conditionalFormatting>
  <conditionalFormatting sqref="D21:K21 B21">
    <cfRule type="expression" priority="189" dxfId="2">
      <formula>(COUNTIF($J21,"中醫婦科臨床教師會議")&gt;0)</formula>
    </cfRule>
    <cfRule type="expression" priority="190" dxfId="5">
      <formula>(COUNTIF($H21,"行政會議")&gt;0)</formula>
    </cfRule>
  </conditionalFormatting>
  <conditionalFormatting sqref="L21 N21">
    <cfRule type="expression" priority="187" dxfId="2">
      <formula>(COUNTIF($J21,"中醫婦科臨床教師會議")&gt;0)</formula>
    </cfRule>
    <cfRule type="expression" priority="188" dxfId="5">
      <formula>(COUNTIF($H21,"行政會議")&gt;0)</formula>
    </cfRule>
  </conditionalFormatting>
  <conditionalFormatting sqref="D18:H18 M18:N18 B18">
    <cfRule type="expression" priority="185" dxfId="2">
      <formula>(COUNTIF($J18,"中醫婦科臨床教師會議")&gt;0)</formula>
    </cfRule>
    <cfRule type="expression" priority="186" dxfId="5">
      <formula>(COUNTIF($H18,"行政會議")&gt;0)</formula>
    </cfRule>
  </conditionalFormatting>
  <conditionalFormatting sqref="B30">
    <cfRule type="expression" priority="183" dxfId="2">
      <formula>(COUNTIF(總表!#REF!,"中醫婦科臨床教師會議")&gt;0)</formula>
    </cfRule>
    <cfRule type="expression" priority="184" dxfId="5">
      <formula>(COUNTIF($H30,"行政會議")&gt;0)</formula>
    </cfRule>
  </conditionalFormatting>
  <conditionalFormatting sqref="P15:R15">
    <cfRule type="expression" priority="181" dxfId="2">
      <formula>(COUNTIF($J19,"中醫婦科臨床教師會議")&gt;0)</formula>
    </cfRule>
    <cfRule type="expression" priority="182" dxfId="5">
      <formula>(COUNTIF($H19,"行政會議")&gt;0)</formula>
    </cfRule>
  </conditionalFormatting>
  <conditionalFormatting sqref="I19">
    <cfRule type="expression" priority="179" dxfId="2">
      <formula>(COUNTIF($J19,"中醫婦科臨床教師會議")&gt;0)</formula>
    </cfRule>
    <cfRule type="expression" priority="180" dxfId="5">
      <formula>(COUNTIF($H19,"行政會議")&gt;0)</formula>
    </cfRule>
  </conditionalFormatting>
  <conditionalFormatting sqref="J18:K18">
    <cfRule type="expression" priority="177" dxfId="2">
      <formula>(COUNTIF($J18,"中醫婦科臨床教師會議")&gt;0)</formula>
    </cfRule>
    <cfRule type="expression" priority="178" dxfId="5">
      <formula>(COUNTIF($H18,"行政會議")&gt;0)</formula>
    </cfRule>
  </conditionalFormatting>
  <conditionalFormatting sqref="L13">
    <cfRule type="expression" priority="163" dxfId="2">
      <formula>(COUNTIF($J13,"中醫婦科臨床教師會議")&gt;0)</formula>
    </cfRule>
    <cfRule type="expression" priority="164" dxfId="5">
      <formula>(COUNTIF($H13,"行政會議")&gt;0)</formula>
    </cfRule>
  </conditionalFormatting>
  <conditionalFormatting sqref="I37">
    <cfRule type="expression" priority="175" dxfId="2">
      <formula>(COUNTIF($J37,"中醫婦科臨床教師會議")&gt;0)</formula>
    </cfRule>
    <cfRule type="expression" priority="176" dxfId="5">
      <formula>(COUNTIF($H37,"行政會議")&gt;0)</formula>
    </cfRule>
  </conditionalFormatting>
  <conditionalFormatting sqref="I18">
    <cfRule type="expression" priority="173" dxfId="2">
      <formula>(COUNTIF($J18,"中醫婦科臨床教師會議")&gt;0)</formula>
    </cfRule>
    <cfRule type="expression" priority="174" dxfId="5">
      <formula>(COUNTIF($H18,"行政會議")&gt;0)</formula>
    </cfRule>
  </conditionalFormatting>
  <conditionalFormatting sqref="N12 J12:K12 N14 N16">
    <cfRule type="expression" priority="171" dxfId="2">
      <formula>(COUNTIF($J12,"中醫婦科臨床教師會議")&gt;0)</formula>
    </cfRule>
    <cfRule type="expression" priority="172" dxfId="5">
      <formula>(COUNTIF($H12,"行政會議")&gt;0)</formula>
    </cfRule>
  </conditionalFormatting>
  <conditionalFormatting sqref="J30">
    <cfRule type="expression" priority="169" dxfId="2">
      <formula>(COUNTIF($J30,"中醫婦科臨床教師會議")&gt;0)</formula>
    </cfRule>
    <cfRule type="expression" priority="170" dxfId="5">
      <formula>(COUNTIF($H30,"行政會議")&gt;0)</formula>
    </cfRule>
  </conditionalFormatting>
  <conditionalFormatting sqref="K30">
    <cfRule type="expression" priority="167" dxfId="2">
      <formula>(COUNTIF($J30,"中醫婦科臨床教師會議")&gt;0)</formula>
    </cfRule>
    <cfRule type="expression" priority="168" dxfId="5">
      <formula>(COUNTIF($H30,"行政會議")&gt;0)</formula>
    </cfRule>
  </conditionalFormatting>
  <conditionalFormatting sqref="D16:H16 M16">
    <cfRule type="expression" priority="159" dxfId="2">
      <formula>(COUNTIF($J16,"中醫婦科臨床教師會議")&gt;0)</formula>
    </cfRule>
    <cfRule type="expression" priority="160" dxfId="5">
      <formula>(COUNTIF($H16,"行政會議")&gt;0)</formula>
    </cfRule>
  </conditionalFormatting>
  <conditionalFormatting sqref="D13:K13">
    <cfRule type="expression" priority="165" dxfId="2">
      <formula>(COUNTIF($J13,"中醫婦科臨床教師會議")&gt;0)</formula>
    </cfRule>
    <cfRule type="expression" priority="166" dxfId="5">
      <formula>(COUNTIF($H13,"行政會議")&gt;0)</formula>
    </cfRule>
  </conditionalFormatting>
  <conditionalFormatting sqref="M13">
    <cfRule type="expression" priority="161" dxfId="2">
      <formula>(COUNTIF($J13,"中醫婦科臨床教師會議")&gt;0)</formula>
    </cfRule>
    <cfRule type="expression" priority="162" dxfId="5">
      <formula>(COUNTIF($H13,"行政會議")&gt;0)</formula>
    </cfRule>
  </conditionalFormatting>
  <conditionalFormatting sqref="K20">
    <cfRule type="expression" priority="143" dxfId="2">
      <formula>(COUNTIF($J20,"中醫婦科臨床教師會議")&gt;0)</formula>
    </cfRule>
    <cfRule type="expression" priority="144" dxfId="5">
      <formula>(COUNTIF($H20,"行政會議")&gt;0)</formula>
    </cfRule>
  </conditionalFormatting>
  <conditionalFormatting sqref="P13:R13">
    <cfRule type="expression" priority="157" dxfId="2">
      <formula>(COUNTIF($J17,"中醫婦科臨床教師會議")&gt;0)</formula>
    </cfRule>
    <cfRule type="expression" priority="158" dxfId="5">
      <formula>(COUNTIF($H17,"行政會議")&gt;0)</formula>
    </cfRule>
  </conditionalFormatting>
  <conditionalFormatting sqref="J16:K16">
    <cfRule type="expression" priority="155" dxfId="2">
      <formula>(COUNTIF($J16,"中醫婦科臨床教師會議")&gt;0)</formula>
    </cfRule>
    <cfRule type="expression" priority="156" dxfId="5">
      <formula>(COUNTIF($H16,"行政會議")&gt;0)</formula>
    </cfRule>
  </conditionalFormatting>
  <conditionalFormatting sqref="I16">
    <cfRule type="expression" priority="153" dxfId="2">
      <formula>(COUNTIF($J16,"中醫婦科臨床教師會議")&gt;0)</formula>
    </cfRule>
    <cfRule type="expression" priority="154" dxfId="5">
      <formula>(COUNTIF($H16,"行政會議")&gt;0)</formula>
    </cfRule>
  </conditionalFormatting>
  <conditionalFormatting sqref="D14:H14 M14">
    <cfRule type="expression" priority="151" dxfId="2">
      <formula>(COUNTIF($J14,"中醫婦科臨床教師會議")&gt;0)</formula>
    </cfRule>
    <cfRule type="expression" priority="152" dxfId="5">
      <formula>(COUNTIF($H14,"行政會議")&gt;0)</formula>
    </cfRule>
  </conditionalFormatting>
  <conditionalFormatting sqref="J14:K14">
    <cfRule type="expression" priority="149" dxfId="2">
      <formula>(COUNTIF($J14,"中醫婦科臨床教師會議")&gt;0)</formula>
    </cfRule>
    <cfRule type="expression" priority="150" dxfId="5">
      <formula>(COUNTIF($H14,"行政會議")&gt;0)</formula>
    </cfRule>
  </conditionalFormatting>
  <conditionalFormatting sqref="I14">
    <cfRule type="expression" priority="147" dxfId="2">
      <formula>(COUNTIF($J14,"中醫婦科臨床教師會議")&gt;0)</formula>
    </cfRule>
    <cfRule type="expression" priority="148" dxfId="5">
      <formula>(COUNTIF($H14,"行政會議")&gt;0)</formula>
    </cfRule>
  </conditionalFormatting>
  <conditionalFormatting sqref="I28">
    <cfRule type="expression" priority="125" dxfId="2">
      <formula>(COUNTIF($J28,"中醫婦科臨床教師會議")&gt;0)</formula>
    </cfRule>
    <cfRule type="expression" priority="126" dxfId="5">
      <formula>(COUNTIF($H28,"行政會議")&gt;0)</formula>
    </cfRule>
  </conditionalFormatting>
  <conditionalFormatting sqref="J22:K22">
    <cfRule type="expression" priority="141" dxfId="2">
      <formula>(COUNTIF($J22,"中醫婦科臨床教師會議")&gt;0)</formula>
    </cfRule>
    <cfRule type="expression" priority="142" dxfId="5">
      <formula>(COUNTIF($H22,"行政會議")&gt;0)</formula>
    </cfRule>
  </conditionalFormatting>
  <conditionalFormatting sqref="E28:H28 M28">
    <cfRule type="expression" priority="133" dxfId="2">
      <formula>(COUNTIF($J28,"中醫婦科臨床教師會議")&gt;0)</formula>
    </cfRule>
    <cfRule type="expression" priority="134" dxfId="5">
      <formula>(COUNTIF($H28,"行政會議")&gt;0)</formula>
    </cfRule>
  </conditionalFormatting>
  <conditionalFormatting sqref="E23:K23">
    <cfRule type="expression" priority="139" dxfId="2">
      <formula>(COUNTIF($J23,"中醫婦科臨床教師會議")&gt;0)</formula>
    </cfRule>
    <cfRule type="expression" priority="140" dxfId="5">
      <formula>(COUNTIF($H23,"行政會議")&gt;0)</formula>
    </cfRule>
  </conditionalFormatting>
  <conditionalFormatting sqref="P23:R23">
    <cfRule type="expression" priority="131" dxfId="2">
      <formula>(COUNTIF($J29,"中醫婦科臨床教師會議")&gt;0)</formula>
    </cfRule>
    <cfRule type="expression" priority="132" dxfId="5">
      <formula>(COUNTIF($H29,"行政會議")&gt;0)</formula>
    </cfRule>
  </conditionalFormatting>
  <conditionalFormatting sqref="I29">
    <cfRule type="expression" priority="129" dxfId="2">
      <formula>(COUNTIF($J29,"中醫婦科臨床教師會議")&gt;0)</formula>
    </cfRule>
    <cfRule type="expression" priority="130" dxfId="5">
      <formula>(COUNTIF($H29,"行政會議")&gt;0)</formula>
    </cfRule>
  </conditionalFormatting>
  <conditionalFormatting sqref="J28:K28">
    <cfRule type="expression" priority="127" dxfId="2">
      <formula>(COUNTIF($J28,"中醫婦科臨床教師會議")&gt;0)</formula>
    </cfRule>
    <cfRule type="expression" priority="128" dxfId="5">
      <formula>(COUNTIF($H28,"行政會議")&gt;0)</formula>
    </cfRule>
  </conditionalFormatting>
  <conditionalFormatting sqref="E24:H24 M24">
    <cfRule type="expression" priority="123" dxfId="2">
      <formula>(COUNTIF($J24,"中醫婦科臨床教師會議")&gt;0)</formula>
    </cfRule>
    <cfRule type="expression" priority="124" dxfId="5">
      <formula>(COUNTIF($H24,"行政會議")&gt;0)</formula>
    </cfRule>
  </conditionalFormatting>
  <conditionalFormatting sqref="I27">
    <cfRule type="expression" priority="121" dxfId="2">
      <formula>(COUNTIF($J27,"中醫婦科臨床教師會議")&gt;0)</formula>
    </cfRule>
    <cfRule type="expression" priority="122" dxfId="5">
      <formula>(COUNTIF($H27,"行政會議")&gt;0)</formula>
    </cfRule>
  </conditionalFormatting>
  <conditionalFormatting sqref="J24:K24">
    <cfRule type="expression" priority="119" dxfId="2">
      <formula>(COUNTIF($J24,"中醫婦科臨床教師會議")&gt;0)</formula>
    </cfRule>
    <cfRule type="expression" priority="120" dxfId="5">
      <formula>(COUNTIF($H24,"行政會議")&gt;0)</formula>
    </cfRule>
  </conditionalFormatting>
  <conditionalFormatting sqref="I24">
    <cfRule type="expression" priority="117" dxfId="2">
      <formula>(COUNTIF($J24,"中醫婦科臨床教師會議")&gt;0)</formula>
    </cfRule>
    <cfRule type="expression" priority="118" dxfId="5">
      <formula>(COUNTIF($H24,"行政會議")&gt;0)</formula>
    </cfRule>
  </conditionalFormatting>
  <conditionalFormatting sqref="N13 N15 N17">
    <cfRule type="expression" priority="115" dxfId="2">
      <formula>(COUNTIF($J13,"中醫婦科臨床教師會議")&gt;0)</formula>
    </cfRule>
    <cfRule type="expression" priority="116" dxfId="5">
      <formula>(COUNTIF($H13,"行政會議")&gt;0)</formula>
    </cfRule>
  </conditionalFormatting>
  <conditionalFormatting sqref="J31:K31">
    <cfRule type="expression" priority="113" dxfId="2">
      <formula>(COUNTIF($J31,"中醫婦科臨床教師會議")&gt;0)</formula>
    </cfRule>
    <cfRule type="expression" priority="114" dxfId="5">
      <formula>(COUNTIF($H31,"行政會議")&gt;0)</formula>
    </cfRule>
  </conditionalFormatting>
  <conditionalFormatting sqref="E35:H35 M35">
    <cfRule type="expression" priority="107" dxfId="2">
      <formula>(COUNTIF($J35,"中醫婦科臨床教師會議")&gt;0)</formula>
    </cfRule>
    <cfRule type="expression" priority="108" dxfId="5">
      <formula>(COUNTIF($H35,"行政會議")&gt;0)</formula>
    </cfRule>
  </conditionalFormatting>
  <conditionalFormatting sqref="E32:K32">
    <cfRule type="expression" priority="111" dxfId="2">
      <formula>(COUNTIF($J32,"中醫婦科臨床教師會議")&gt;0)</formula>
    </cfRule>
    <cfRule type="expression" priority="112" dxfId="5">
      <formula>(COUNTIF($H32,"行政會議")&gt;0)</formula>
    </cfRule>
  </conditionalFormatting>
  <conditionalFormatting sqref="M32">
    <cfRule type="expression" priority="109" dxfId="2">
      <formula>(COUNTIF($J32,"中醫婦科臨床教師會議")&gt;0)</formula>
    </cfRule>
    <cfRule type="expression" priority="110" dxfId="5">
      <formula>(COUNTIF($H32,"行政會議")&gt;0)</formula>
    </cfRule>
  </conditionalFormatting>
  <conditionalFormatting sqref="P32:R32">
    <cfRule type="expression" priority="105" dxfId="2">
      <formula>(COUNTIF($J36,"中醫婦科臨床教師會議")&gt;0)</formula>
    </cfRule>
    <cfRule type="expression" priority="106" dxfId="5">
      <formula>(COUNTIF($H36,"行政會議")&gt;0)</formula>
    </cfRule>
  </conditionalFormatting>
  <conditionalFormatting sqref="I36">
    <cfRule type="expression" priority="103" dxfId="2">
      <formula>(COUNTIF($J36,"中醫婦科臨床教師會議")&gt;0)</formula>
    </cfRule>
    <cfRule type="expression" priority="104" dxfId="5">
      <formula>(COUNTIF($H36,"行政會議")&gt;0)</formula>
    </cfRule>
  </conditionalFormatting>
  <conditionalFormatting sqref="J35:K35">
    <cfRule type="expression" priority="101" dxfId="2">
      <formula>(COUNTIF($J35,"中醫婦科臨床教師會議")&gt;0)</formula>
    </cfRule>
    <cfRule type="expression" priority="102" dxfId="5">
      <formula>(COUNTIF($H35,"行政會議")&gt;0)</formula>
    </cfRule>
  </conditionalFormatting>
  <conditionalFormatting sqref="I35">
    <cfRule type="expression" priority="99" dxfId="2">
      <formula>(COUNTIF($J35,"中醫婦科臨床教師會議")&gt;0)</formula>
    </cfRule>
    <cfRule type="expression" priority="100" dxfId="5">
      <formula>(COUNTIF($H35,"行政會議")&gt;0)</formula>
    </cfRule>
  </conditionalFormatting>
  <conditionalFormatting sqref="E33:H33 M33">
    <cfRule type="expression" priority="97" dxfId="2">
      <formula>(COUNTIF($J33,"中醫婦科臨床教師會議")&gt;0)</formula>
    </cfRule>
    <cfRule type="expression" priority="98" dxfId="5">
      <formula>(COUNTIF($H33,"行政會議")&gt;0)</formula>
    </cfRule>
  </conditionalFormatting>
  <conditionalFormatting sqref="I34">
    <cfRule type="expression" priority="95" dxfId="2">
      <formula>(COUNTIF($J34,"中醫婦科臨床教師會議")&gt;0)</formula>
    </cfRule>
    <cfRule type="expression" priority="96" dxfId="5">
      <formula>(COUNTIF($H34,"行政會議")&gt;0)</formula>
    </cfRule>
  </conditionalFormatting>
  <conditionalFormatting sqref="J33:K33">
    <cfRule type="expression" priority="93" dxfId="2">
      <formula>(COUNTIF($J33,"中醫婦科臨床教師會議")&gt;0)</formula>
    </cfRule>
    <cfRule type="expression" priority="94" dxfId="5">
      <formula>(COUNTIF($H33,"行政會議")&gt;0)</formula>
    </cfRule>
  </conditionalFormatting>
  <conditionalFormatting sqref="N22 N24 N28">
    <cfRule type="expression" priority="87" dxfId="2">
      <formula>(COUNTIF($J22,"中醫婦科臨床教師會議")&gt;0)</formula>
    </cfRule>
    <cfRule type="expression" priority="88" dxfId="5">
      <formula>(COUNTIF($H22,"行政會議")&gt;0)</formula>
    </cfRule>
  </conditionalFormatting>
  <conditionalFormatting sqref="N23 N27 N29">
    <cfRule type="expression" priority="85" dxfId="2">
      <formula>(COUNTIF($J23,"中醫婦科臨床教師會議")&gt;0)</formula>
    </cfRule>
    <cfRule type="expression" priority="86" dxfId="5">
      <formula>(COUNTIF($H23,"行政會議")&gt;0)</formula>
    </cfRule>
  </conditionalFormatting>
  <conditionalFormatting sqref="N31 N33 N35">
    <cfRule type="expression" priority="83" dxfId="2">
      <formula>(COUNTIF($J31,"中醫婦科臨床教師會議")&gt;0)</formula>
    </cfRule>
    <cfRule type="expression" priority="84" dxfId="5">
      <formula>(COUNTIF($H31,"行政會議")&gt;0)</formula>
    </cfRule>
  </conditionalFormatting>
  <conditionalFormatting sqref="N32 N34 N36">
    <cfRule type="expression" priority="81" dxfId="2">
      <formula>(COUNTIF($J32,"中醫婦科臨床教師會議")&gt;0)</formula>
    </cfRule>
    <cfRule type="expression" priority="82" dxfId="5">
      <formula>(COUNTIF($H32,"行政會議")&gt;0)</formula>
    </cfRule>
  </conditionalFormatting>
  <conditionalFormatting sqref="B14">
    <cfRule type="expression" priority="79" dxfId="2">
      <formula>(COUNTIF($J14,"中醫婦科臨床教師會議")&gt;0)</formula>
    </cfRule>
    <cfRule type="expression" priority="80" dxfId="5">
      <formula>(COUNTIF($H14,"行政會議")&gt;0)</formula>
    </cfRule>
  </conditionalFormatting>
  <conditionalFormatting sqref="B15">
    <cfRule type="expression" priority="77" dxfId="2">
      <formula>(COUNTIF($J15,"中醫婦科臨床教師會議")&gt;0)</formula>
    </cfRule>
    <cfRule type="expression" priority="78" dxfId="5">
      <formula>(COUNTIF($H15,"行政會議")&gt;0)</formula>
    </cfRule>
  </conditionalFormatting>
  <conditionalFormatting sqref="B17">
    <cfRule type="expression" priority="75" dxfId="2">
      <formula>(COUNTIF($J17,"中醫婦科臨床教師會議")&gt;0)</formula>
    </cfRule>
    <cfRule type="expression" priority="76" dxfId="5">
      <formula>(COUNTIF($H17,"行政會議")&gt;0)</formula>
    </cfRule>
  </conditionalFormatting>
  <conditionalFormatting sqref="D28">
    <cfRule type="expression" priority="69" dxfId="2">
      <formula>(COUNTIF($J28,"中醫婦科臨床教師會議")&gt;0)</formula>
    </cfRule>
    <cfRule type="expression" priority="70" dxfId="5">
      <formula>(COUNTIF($H28,"行政會議")&gt;0)</formula>
    </cfRule>
  </conditionalFormatting>
  <conditionalFormatting sqref="D23">
    <cfRule type="expression" priority="71" dxfId="2">
      <formula>(COUNTIF($J23,"中醫婦科臨床教師會議")&gt;0)</formula>
    </cfRule>
    <cfRule type="expression" priority="72" dxfId="5">
      <formula>(COUNTIF($H23,"行政會議")&gt;0)</formula>
    </cfRule>
  </conditionalFormatting>
  <conditionalFormatting sqref="D24">
    <cfRule type="expression" priority="67" dxfId="2">
      <formula>(COUNTIF($J24,"中醫婦科臨床教師會議")&gt;0)</formula>
    </cfRule>
    <cfRule type="expression" priority="68" dxfId="5">
      <formula>(COUNTIF($H24,"行政會議")&gt;0)</formula>
    </cfRule>
  </conditionalFormatting>
  <conditionalFormatting sqref="B24">
    <cfRule type="expression" priority="65" dxfId="2">
      <formula>(COUNTIF($J24,"中醫婦科臨床教師會議")&gt;0)</formula>
    </cfRule>
    <cfRule type="expression" priority="66" dxfId="5">
      <formula>(COUNTIF($H24,"行政會議")&gt;0)</formula>
    </cfRule>
  </conditionalFormatting>
  <conditionalFormatting sqref="B27">
    <cfRule type="expression" priority="63" dxfId="2">
      <formula>(COUNTIF($J27,"中醫婦科臨床教師會議")&gt;0)</formula>
    </cfRule>
    <cfRule type="expression" priority="64" dxfId="5">
      <formula>(COUNTIF($H27,"行政會議")&gt;0)</formula>
    </cfRule>
  </conditionalFormatting>
  <conditionalFormatting sqref="B29">
    <cfRule type="expression" priority="61" dxfId="2">
      <formula>(COUNTIF($J29,"中醫婦科臨床教師會議")&gt;0)</formula>
    </cfRule>
    <cfRule type="expression" priority="62" dxfId="5">
      <formula>(COUNTIF($H29,"行政會議")&gt;0)</formula>
    </cfRule>
  </conditionalFormatting>
  <conditionalFormatting sqref="D35">
    <cfRule type="expression" priority="57" dxfId="2">
      <formula>(COUNTIF($J35,"中醫婦科臨床教師會議")&gt;0)</formula>
    </cfRule>
    <cfRule type="expression" priority="58" dxfId="5">
      <formula>(COUNTIF($H35,"行政會議")&gt;0)</formula>
    </cfRule>
  </conditionalFormatting>
  <conditionalFormatting sqref="D32">
    <cfRule type="expression" priority="59" dxfId="2">
      <formula>(COUNTIF($J32,"中醫婦科臨床教師會議")&gt;0)</formula>
    </cfRule>
    <cfRule type="expression" priority="60" dxfId="5">
      <formula>(COUNTIF($H32,"行政會議")&gt;0)</formula>
    </cfRule>
  </conditionalFormatting>
  <conditionalFormatting sqref="D33">
    <cfRule type="expression" priority="55" dxfId="2">
      <formula>(COUNTIF($J33,"中醫婦科臨床教師會議")&gt;0)</formula>
    </cfRule>
    <cfRule type="expression" priority="56" dxfId="5">
      <formula>(COUNTIF($H33,"行政會議")&gt;0)</formula>
    </cfRule>
  </conditionalFormatting>
  <conditionalFormatting sqref="B33">
    <cfRule type="expression" priority="53" dxfId="2">
      <formula>(COUNTIF($J33,"中醫婦科臨床教師會議")&gt;0)</formula>
    </cfRule>
    <cfRule type="expression" priority="54" dxfId="5">
      <formula>(COUNTIF($H33,"行政會議")&gt;0)</formula>
    </cfRule>
  </conditionalFormatting>
  <conditionalFormatting sqref="B34">
    <cfRule type="expression" priority="51" dxfId="2">
      <formula>(COUNTIF($J34,"中醫婦科臨床教師會議")&gt;0)</formula>
    </cfRule>
    <cfRule type="expression" priority="52" dxfId="5">
      <formula>(COUNTIF($H34,"行政會議")&gt;0)</formula>
    </cfRule>
  </conditionalFormatting>
  <conditionalFormatting sqref="B36">
    <cfRule type="expression" priority="49" dxfId="2">
      <formula>(COUNTIF($J36,"中醫婦科臨床教師會議")&gt;0)</formula>
    </cfRule>
    <cfRule type="expression" priority="50" dxfId="5">
      <formula>(COUNTIF($H36,"行政會議")&gt;0)</formula>
    </cfRule>
  </conditionalFormatting>
  <conditionalFormatting sqref="I15">
    <cfRule type="expression" priority="47" dxfId="2">
      <formula>(COUNTIF($J15,"中醫婦科臨床教師會議")&gt;0)</formula>
    </cfRule>
    <cfRule type="expression" priority="48" dxfId="5">
      <formula>(COUNTIF($H15,"行政會議")&gt;0)</formula>
    </cfRule>
  </conditionalFormatting>
  <conditionalFormatting sqref="M60:N61">
    <cfRule type="expression" priority="15" dxfId="2">
      <formula>(COUNTIF($J60,"中醫婦科臨床教師會議")&gt;0)</formula>
    </cfRule>
    <cfRule type="expression" priority="16" dxfId="5">
      <formula>(COUNTIF($H60,"行政會議")&gt;0)</formula>
    </cfRule>
  </conditionalFormatting>
  <conditionalFormatting sqref="B60:B61 D60:D61 F60:I61">
    <cfRule type="expression" priority="13" dxfId="2">
      <formula>(COUNTIF($J60,"中醫婦科臨床教師會議")&gt;0)</formula>
    </cfRule>
    <cfRule type="expression" priority="14" dxfId="5">
      <formula>(COUNTIF($H60,"行政會議")&gt;0)</formula>
    </cfRule>
  </conditionalFormatting>
  <conditionalFormatting sqref="J60:K61">
    <cfRule type="expression" priority="11" dxfId="2">
      <formula>(COUNTIF(總表!#REF!,"中醫婦科臨床教師會議")&gt;0)</formula>
    </cfRule>
    <cfRule type="expression" priority="12" dxfId="5">
      <formula>(COUNTIF(總表!#REF!,"行政會議")&gt;0)</formula>
    </cfRule>
  </conditionalFormatting>
  <conditionalFormatting sqref="E42">
    <cfRule type="expression" priority="3" dxfId="2">
      <formula>(COUNTIF($J42,"中醫婦科臨床教師會議")&gt;0)</formula>
    </cfRule>
    <cfRule type="expression" priority="4" dxfId="5">
      <formula>(COUNTIF($H42,"行政會議")&gt;0)</formula>
    </cfRule>
  </conditionalFormatting>
  <conditionalFormatting sqref="N42">
    <cfRule type="expression" priority="1" dxfId="2">
      <formula>(COUNTIF($J42,"中醫婦科臨床教師會議")&gt;0)</formula>
    </cfRule>
    <cfRule type="expression" priority="2" dxfId="5">
      <formula>(COUNTIF($H42,"行政會議")&gt;0)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C11" sqref="C11"/>
    </sheetView>
  </sheetViews>
  <sheetFormatPr defaultColWidth="9.00390625" defaultRowHeight="16.5" customHeight="1"/>
  <cols>
    <col min="1" max="4" width="11.00390625" style="5" customWidth="1"/>
    <col min="5" max="5" width="9.75390625" style="5" customWidth="1"/>
    <col min="6" max="6" width="12.00390625" style="5" customWidth="1"/>
    <col min="7" max="7" width="11.00390625" style="5" customWidth="1"/>
    <col min="8" max="8" width="12.125" style="5" customWidth="1"/>
    <col min="9" max="9" width="28.00390625" style="5" customWidth="1"/>
    <col min="10" max="10" width="14.375" style="5" bestFit="1" customWidth="1"/>
    <col min="11" max="11" width="10.375" style="5" bestFit="1" customWidth="1"/>
    <col min="12" max="12" width="26.125" style="5" bestFit="1" customWidth="1"/>
    <col min="13" max="13" width="10.375" style="5" bestFit="1" customWidth="1"/>
    <col min="14" max="14" width="8.625" style="5" bestFit="1" customWidth="1"/>
    <col min="15" max="16384" width="8.875" style="5" customWidth="1"/>
  </cols>
  <sheetData>
    <row r="1" spans="1:14" s="6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15</v>
      </c>
      <c r="M1" s="3" t="s">
        <v>3</v>
      </c>
      <c r="N1" s="3" t="s">
        <v>4</v>
      </c>
    </row>
    <row r="2" spans="1:14" s="9" customFormat="1" ht="16.5" customHeight="1">
      <c r="A2" s="128">
        <v>43637</v>
      </c>
      <c r="B2" s="129">
        <v>0.3125</v>
      </c>
      <c r="C2" s="128">
        <f>A2</f>
        <v>43637</v>
      </c>
      <c r="D2" s="129">
        <v>0.3541666666666667</v>
      </c>
      <c r="E2" s="130">
        <f>C2</f>
        <v>43637</v>
      </c>
      <c r="F2" s="131" t="s">
        <v>26</v>
      </c>
      <c r="G2" s="131" t="s">
        <v>27</v>
      </c>
      <c r="H2" s="132" t="s">
        <v>17</v>
      </c>
      <c r="I2" s="133" t="s">
        <v>28</v>
      </c>
      <c r="J2" s="134" t="s">
        <v>76</v>
      </c>
      <c r="K2" s="134" t="s">
        <v>29</v>
      </c>
      <c r="L2" s="135" t="s">
        <v>32</v>
      </c>
      <c r="M2" s="136" t="s">
        <v>16</v>
      </c>
      <c r="N2" s="134">
        <v>50</v>
      </c>
    </row>
    <row r="3" spans="1:14" s="9" customFormat="1" ht="16.5" customHeight="1">
      <c r="A3" s="128">
        <v>43637</v>
      </c>
      <c r="B3" s="129">
        <v>0.5</v>
      </c>
      <c r="C3" s="128">
        <f>A3</f>
        <v>43637</v>
      </c>
      <c r="D3" s="129">
        <v>0.5416666666666666</v>
      </c>
      <c r="E3" s="130">
        <f>C3</f>
        <v>43637</v>
      </c>
      <c r="F3" s="131" t="s">
        <v>26</v>
      </c>
      <c r="G3" s="131" t="s">
        <v>27</v>
      </c>
      <c r="H3" s="132" t="s">
        <v>17</v>
      </c>
      <c r="I3" s="133" t="s">
        <v>30</v>
      </c>
      <c r="J3" s="134" t="s">
        <v>31</v>
      </c>
      <c r="K3" s="134" t="s">
        <v>29</v>
      </c>
      <c r="L3" s="135" t="s">
        <v>33</v>
      </c>
      <c r="M3" s="136" t="s">
        <v>21</v>
      </c>
      <c r="N3" s="134">
        <v>10</v>
      </c>
    </row>
  </sheetData>
  <sheetProtection/>
  <conditionalFormatting sqref="A1:O1">
    <cfRule type="expression" priority="3" dxfId="4" stopIfTrue="1">
      <formula>(COUNTIF($J1,"*"&amp;"聯合討論會"&amp;"*")&gt;0)</formula>
    </cfRule>
    <cfRule type="expression" priority="4" dxfId="3" stopIfTrue="1">
      <formula>(COUNTIF($I1,"*"&amp;"部學術"&amp;"*")&gt;0)</formula>
    </cfRule>
    <cfRule type="expression" priority="5" dxfId="2" stopIfTrue="1">
      <formula>(COUNTIF($J1,"*"&amp;"回饋會議"&amp;"*")&gt;0)</formula>
    </cfRule>
    <cfRule type="expression" priority="6" dxfId="2" stopIfTrue="1">
      <formula>(COUNTIF($J1,"*"&amp;"臨床教師"&amp;"*")&gt;0)</formula>
    </cfRule>
    <cfRule type="expression" priority="7" dxfId="5" stopIfTrue="1">
      <formula>(COUNTIF($H1,"行政會議")&gt;0)</formula>
    </cfRule>
  </conditionalFormatting>
  <conditionalFormatting sqref="L1:M1">
    <cfRule type="expression" priority="2" dxfId="250">
      <formula>(COUNTIF($M1,"*"&amp;"待確認"&amp;"*")&gt;0)</formula>
    </cfRule>
  </conditionalFormatting>
  <conditionalFormatting sqref="A1:O1">
    <cfRule type="expression" priority="1" dxfId="0">
      <formula>(COUNTIF($I1,"*"&amp;"全院演講"&amp;"*")&gt;0)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6"/>
  <sheetViews>
    <sheetView zoomScalePageLayoutView="0" workbookViewId="0" topLeftCell="A1">
      <selection activeCell="M3" sqref="M3"/>
    </sheetView>
  </sheetViews>
  <sheetFormatPr defaultColWidth="9.00390625" defaultRowHeight="16.5" customHeight="1"/>
  <cols>
    <col min="1" max="1" width="12.375" style="8" bestFit="1" customWidth="1"/>
    <col min="2" max="2" width="7.125" style="6" customWidth="1"/>
    <col min="3" max="3" width="10.50390625" style="6" customWidth="1"/>
    <col min="4" max="4" width="7.125" style="6" customWidth="1"/>
    <col min="5" max="5" width="6.875" style="6" customWidth="1"/>
    <col min="6" max="6" width="16.375" style="6" customWidth="1"/>
    <col min="7" max="8" width="8.50390625" style="6" bestFit="1" customWidth="1"/>
    <col min="9" max="9" width="49.625" style="6" customWidth="1"/>
    <col min="10" max="10" width="18.625" style="6" customWidth="1"/>
    <col min="11" max="11" width="23.00390625" style="6" bestFit="1" customWidth="1"/>
    <col min="12" max="12" width="28.625" style="6" customWidth="1"/>
    <col min="13" max="13" width="10.375" style="6" bestFit="1" customWidth="1"/>
    <col min="14" max="14" width="8.50390625" style="6" bestFit="1" customWidth="1"/>
    <col min="15" max="16384" width="8.875" style="6" customWidth="1"/>
  </cols>
  <sheetData>
    <row r="1" spans="1:14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19</v>
      </c>
      <c r="L1" s="3" t="s">
        <v>20</v>
      </c>
      <c r="M1" s="3" t="s">
        <v>3</v>
      </c>
      <c r="N1" s="3" t="s">
        <v>4</v>
      </c>
    </row>
    <row r="2" spans="1:124" s="10" customFormat="1" ht="16.5" customHeight="1">
      <c r="A2" s="137">
        <v>43628</v>
      </c>
      <c r="B2" s="138">
        <v>0.5</v>
      </c>
      <c r="C2" s="137">
        <f>A2</f>
        <v>43628</v>
      </c>
      <c r="D2" s="138">
        <v>0.5416666666666666</v>
      </c>
      <c r="E2" s="139">
        <f>A2</f>
        <v>43628</v>
      </c>
      <c r="F2" s="140" t="s">
        <v>75</v>
      </c>
      <c r="G2" s="140" t="s">
        <v>74</v>
      </c>
      <c r="H2" s="140" t="s">
        <v>23</v>
      </c>
      <c r="I2" s="141" t="s">
        <v>135</v>
      </c>
      <c r="J2" s="142" t="s">
        <v>136</v>
      </c>
      <c r="K2" s="142" t="s">
        <v>73</v>
      </c>
      <c r="L2" s="143" t="s">
        <v>77</v>
      </c>
      <c r="M2" s="43" t="s">
        <v>78</v>
      </c>
      <c r="N2" s="144">
        <v>50</v>
      </c>
      <c r="O2" s="9"/>
      <c r="P2" s="9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</row>
    <row r="3" spans="1:16" s="10" customFormat="1" ht="16.5" customHeight="1">
      <c r="A3" s="145">
        <v>43634</v>
      </c>
      <c r="B3" s="138">
        <v>0.5</v>
      </c>
      <c r="C3" s="145">
        <f>A3</f>
        <v>43634</v>
      </c>
      <c r="D3" s="138">
        <v>0.5416666666666666</v>
      </c>
      <c r="E3" s="139">
        <f>A3</f>
        <v>43634</v>
      </c>
      <c r="F3" s="146" t="s">
        <v>13</v>
      </c>
      <c r="G3" s="146" t="s">
        <v>14</v>
      </c>
      <c r="H3" s="147" t="s">
        <v>36</v>
      </c>
      <c r="I3" s="141" t="s">
        <v>137</v>
      </c>
      <c r="J3" s="144" t="s">
        <v>138</v>
      </c>
      <c r="K3" s="144" t="s">
        <v>50</v>
      </c>
      <c r="L3" s="148" t="s">
        <v>128</v>
      </c>
      <c r="M3" s="190" t="s">
        <v>257</v>
      </c>
      <c r="N3" s="144">
        <v>50</v>
      </c>
      <c r="O3" s="11"/>
      <c r="P3" s="11"/>
    </row>
    <row r="4" spans="1:16" s="10" customFormat="1" ht="16.5" customHeight="1">
      <c r="A4" s="145">
        <v>43635</v>
      </c>
      <c r="B4" s="138">
        <v>0.3125</v>
      </c>
      <c r="C4" s="145">
        <f>A4</f>
        <v>43635</v>
      </c>
      <c r="D4" s="138">
        <v>0.3541666666666667</v>
      </c>
      <c r="E4" s="139">
        <f>A4</f>
        <v>43635</v>
      </c>
      <c r="F4" s="146" t="s">
        <v>34</v>
      </c>
      <c r="G4" s="146" t="s">
        <v>35</v>
      </c>
      <c r="H4" s="147" t="s">
        <v>36</v>
      </c>
      <c r="I4" s="141" t="s">
        <v>49</v>
      </c>
      <c r="J4" s="144" t="s">
        <v>37</v>
      </c>
      <c r="K4" s="144" t="s">
        <v>37</v>
      </c>
      <c r="L4" s="143" t="s">
        <v>252</v>
      </c>
      <c r="M4" s="144" t="s">
        <v>38</v>
      </c>
      <c r="N4" s="144">
        <v>50</v>
      </c>
      <c r="O4" s="11"/>
      <c r="P4" s="11"/>
    </row>
    <row r="5" spans="1:16" s="10" customFormat="1" ht="16.5" customHeight="1">
      <c r="A5" s="145">
        <v>43644</v>
      </c>
      <c r="B5" s="138">
        <v>0.3125</v>
      </c>
      <c r="C5" s="137">
        <f>A5</f>
        <v>43644</v>
      </c>
      <c r="D5" s="138">
        <v>0.3541666666666667</v>
      </c>
      <c r="E5" s="139">
        <f>A5</f>
        <v>43644</v>
      </c>
      <c r="F5" s="146" t="s">
        <v>13</v>
      </c>
      <c r="G5" s="146" t="s">
        <v>14</v>
      </c>
      <c r="H5" s="147" t="s">
        <v>18</v>
      </c>
      <c r="I5" s="149" t="s">
        <v>143</v>
      </c>
      <c r="J5" s="144" t="s">
        <v>144</v>
      </c>
      <c r="K5" s="144" t="s">
        <v>45</v>
      </c>
      <c r="L5" s="148" t="s">
        <v>129</v>
      </c>
      <c r="M5" s="43" t="s">
        <v>46</v>
      </c>
      <c r="N5" s="144">
        <v>50</v>
      </c>
      <c r="O5" s="11"/>
      <c r="P5" s="11"/>
    </row>
    <row r="6" ht="16.5" customHeight="1">
      <c r="D6" s="6" t="s">
        <v>43</v>
      </c>
    </row>
  </sheetData>
  <sheetProtection/>
  <autoFilter ref="A1:N6">
    <sortState ref="A2:N6">
      <sortCondition sortBy="value" ref="A2:A6"/>
    </sortState>
  </autoFilter>
  <conditionalFormatting sqref="A1:O1">
    <cfRule type="expression" priority="201" dxfId="4" stopIfTrue="1">
      <formula>(COUNTIF($J1,"*"&amp;"聯合討論會"&amp;"*")&gt;0)</formula>
    </cfRule>
    <cfRule type="expression" priority="202" dxfId="3" stopIfTrue="1">
      <formula>(COUNTIF($I1,"*"&amp;"部學術"&amp;"*")&gt;0)</formula>
    </cfRule>
    <cfRule type="expression" priority="203" dxfId="2" stopIfTrue="1">
      <formula>(COUNTIF($J1,"*"&amp;"回饋會議"&amp;"*")&gt;0)</formula>
    </cfRule>
    <cfRule type="expression" priority="204" dxfId="2" stopIfTrue="1">
      <formula>(COUNTIF($J1,"*"&amp;"臨床教師"&amp;"*")&gt;0)</formula>
    </cfRule>
    <cfRule type="expression" priority="205" dxfId="5" stopIfTrue="1">
      <formula>(COUNTIF($H1,"行政會議")&gt;0)</formula>
    </cfRule>
  </conditionalFormatting>
  <conditionalFormatting sqref="L1:M1">
    <cfRule type="expression" priority="200" dxfId="250">
      <formula>(COUNTIF($M1,"*"&amp;"待確認"&amp;"*")&gt;0)</formula>
    </cfRule>
  </conditionalFormatting>
  <conditionalFormatting sqref="A1:O1">
    <cfRule type="expression" priority="199" dxfId="0">
      <formula>(COUNTIF($I1,"*"&amp;"全院演講"&amp;"*")&gt;0)</formula>
    </cfRule>
  </conditionalFormatting>
  <conditionalFormatting sqref="E2">
    <cfRule type="expression" priority="59" dxfId="2" stopIfTrue="1">
      <formula>(COUNTIF($J2,"*"&amp;"臨床教師"&amp;"*")&gt;0)</formula>
    </cfRule>
    <cfRule type="expression" priority="60" dxfId="5" stopIfTrue="1">
      <formula>(COUNTIF($H2,"行政會議")&gt;0)</formula>
    </cfRule>
  </conditionalFormatting>
  <conditionalFormatting sqref="E2">
    <cfRule type="expression" priority="57" dxfId="2">
      <formula>(COUNTIF($J2,"中醫婦科臨床教師會議")&gt;0)</formula>
    </cfRule>
    <cfRule type="expression" priority="58" dxfId="5">
      <formula>(COUNTIF($H2,"行政會議")&gt;0)</formula>
    </cfRule>
  </conditionalFormatting>
  <conditionalFormatting sqref="E3">
    <cfRule type="expression" priority="11" dxfId="2" stopIfTrue="1">
      <formula>(COUNTIF($J3,"*"&amp;"臨床教師"&amp;"*")&gt;0)</formula>
    </cfRule>
    <cfRule type="expression" priority="12" dxfId="5" stopIfTrue="1">
      <formula>(COUNTIF($H3,"行政會議")&gt;0)</formula>
    </cfRule>
  </conditionalFormatting>
  <conditionalFormatting sqref="E3">
    <cfRule type="expression" priority="9" dxfId="2">
      <formula>(COUNTIF($J3,"中醫婦科臨床教師會議")&gt;0)</formula>
    </cfRule>
    <cfRule type="expression" priority="10" dxfId="5">
      <formula>(COUNTIF($H3,"行政會議")&gt;0)</formula>
    </cfRule>
  </conditionalFormatting>
  <conditionalFormatting sqref="E4">
    <cfRule type="expression" priority="7" dxfId="2" stopIfTrue="1">
      <formula>(COUNTIF($J4,"*"&amp;"臨床教師"&amp;"*")&gt;0)</formula>
    </cfRule>
    <cfRule type="expression" priority="8" dxfId="5" stopIfTrue="1">
      <formula>(COUNTIF($H4,"行政會議")&gt;0)</formula>
    </cfRule>
  </conditionalFormatting>
  <conditionalFormatting sqref="E4">
    <cfRule type="expression" priority="5" dxfId="2">
      <formula>(COUNTIF($J4,"中醫婦科臨床教師會議")&gt;0)</formula>
    </cfRule>
    <cfRule type="expression" priority="6" dxfId="5">
      <formula>(COUNTIF($H4,"行政會議")&gt;0)</formula>
    </cfRule>
  </conditionalFormatting>
  <conditionalFormatting sqref="E5">
    <cfRule type="expression" priority="3" dxfId="2" stopIfTrue="1">
      <formula>(COUNTIF($J5,"*"&amp;"臨床教師"&amp;"*")&gt;0)</formula>
    </cfRule>
    <cfRule type="expression" priority="4" dxfId="5" stopIfTrue="1">
      <formula>(COUNTIF($H5,"行政會議")&gt;0)</formula>
    </cfRule>
  </conditionalFormatting>
  <conditionalFormatting sqref="E5">
    <cfRule type="expression" priority="1" dxfId="2">
      <formula>(COUNTIF($J5,"中醫婦科臨床教師會議")&gt;0)</formula>
    </cfRule>
    <cfRule type="expression" priority="2" dxfId="5">
      <formula>(COUNTIF($H5,"行政會議")&gt;0)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H10" sqref="H10"/>
    </sheetView>
  </sheetViews>
  <sheetFormatPr defaultColWidth="9.00390625" defaultRowHeight="16.5" customHeight="1"/>
  <cols>
    <col min="1" max="1" width="11.50390625" style="157" bestFit="1" customWidth="1"/>
    <col min="2" max="2" width="9.875" style="157" bestFit="1" customWidth="1"/>
    <col min="3" max="3" width="13.625" style="157" customWidth="1"/>
    <col min="4" max="4" width="9.125" style="157" bestFit="1" customWidth="1"/>
    <col min="5" max="5" width="6.875" style="157" bestFit="1" customWidth="1"/>
    <col min="6" max="8" width="8.50390625" style="157" bestFit="1" customWidth="1"/>
    <col min="9" max="9" width="46.875" style="157" bestFit="1" customWidth="1"/>
    <col min="10" max="10" width="12.375" style="157" bestFit="1" customWidth="1"/>
    <col min="11" max="11" width="23.00390625" style="157" bestFit="1" customWidth="1"/>
    <col min="12" max="12" width="26.125" style="157" bestFit="1" customWidth="1"/>
    <col min="13" max="13" width="10.375" style="157" bestFit="1" customWidth="1"/>
    <col min="14" max="14" width="8.50390625" style="157" bestFit="1" customWidth="1"/>
    <col min="15" max="16384" width="8.875" style="157" customWidth="1"/>
  </cols>
  <sheetData>
    <row r="1" spans="1:14" s="6" customFormat="1" ht="16.5" customHeight="1">
      <c r="A1" s="156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39</v>
      </c>
      <c r="M1" s="3" t="s">
        <v>3</v>
      </c>
      <c r="N1" s="3" t="s">
        <v>4</v>
      </c>
    </row>
    <row r="2" spans="1:16" s="10" customFormat="1" ht="16.5" customHeight="1">
      <c r="A2" s="145">
        <v>43636</v>
      </c>
      <c r="B2" s="138">
        <v>0.5</v>
      </c>
      <c r="C2" s="145">
        <f>A2</f>
        <v>43636</v>
      </c>
      <c r="D2" s="138">
        <v>0.5416666666666666</v>
      </c>
      <c r="E2" s="139">
        <f>A2</f>
        <v>43636</v>
      </c>
      <c r="F2" s="146" t="s">
        <v>13</v>
      </c>
      <c r="G2" s="146" t="s">
        <v>14</v>
      </c>
      <c r="H2" s="147" t="s">
        <v>36</v>
      </c>
      <c r="I2" s="141" t="s">
        <v>51</v>
      </c>
      <c r="J2" s="144" t="s">
        <v>139</v>
      </c>
      <c r="K2" s="182" t="s">
        <v>254</v>
      </c>
      <c r="L2" s="150" t="s">
        <v>53</v>
      </c>
      <c r="M2" s="144" t="s">
        <v>47</v>
      </c>
      <c r="N2" s="144">
        <v>50</v>
      </c>
      <c r="O2" s="11"/>
      <c r="P2" s="11"/>
    </row>
    <row r="3" spans="1:16" s="10" customFormat="1" ht="16.5" customHeight="1">
      <c r="A3" s="145">
        <v>43643</v>
      </c>
      <c r="B3" s="138">
        <v>0.5</v>
      </c>
      <c r="C3" s="145">
        <f>A3</f>
        <v>43643</v>
      </c>
      <c r="D3" s="138">
        <v>0.5416666666666666</v>
      </c>
      <c r="E3" s="139">
        <f>A3</f>
        <v>43643</v>
      </c>
      <c r="F3" s="146" t="s">
        <v>13</v>
      </c>
      <c r="G3" s="146" t="s">
        <v>14</v>
      </c>
      <c r="H3" s="147" t="s">
        <v>36</v>
      </c>
      <c r="I3" s="141" t="s">
        <v>41</v>
      </c>
      <c r="J3" s="144" t="s">
        <v>42</v>
      </c>
      <c r="K3" s="144" t="s">
        <v>44</v>
      </c>
      <c r="L3" s="143" t="s">
        <v>132</v>
      </c>
      <c r="M3" s="144" t="s">
        <v>48</v>
      </c>
      <c r="N3" s="144">
        <v>50</v>
      </c>
      <c r="O3" s="11"/>
      <c r="P3" s="11"/>
    </row>
    <row r="4" spans="1:16" s="10" customFormat="1" ht="16.5" customHeight="1">
      <c r="A4" s="145">
        <v>43644</v>
      </c>
      <c r="B4" s="138">
        <v>0.5</v>
      </c>
      <c r="C4" s="145">
        <f>A4</f>
        <v>43644</v>
      </c>
      <c r="D4" s="138">
        <v>0.5416666666666666</v>
      </c>
      <c r="E4" s="139">
        <f>A4</f>
        <v>43644</v>
      </c>
      <c r="F4" s="146" t="s">
        <v>13</v>
      </c>
      <c r="G4" s="146" t="s">
        <v>14</v>
      </c>
      <c r="H4" s="147" t="s">
        <v>36</v>
      </c>
      <c r="I4" s="141" t="s">
        <v>40</v>
      </c>
      <c r="J4" s="144" t="s">
        <v>140</v>
      </c>
      <c r="K4" s="144" t="s">
        <v>141</v>
      </c>
      <c r="L4" s="143" t="s">
        <v>253</v>
      </c>
      <c r="M4" s="144" t="s">
        <v>47</v>
      </c>
      <c r="N4" s="144">
        <v>50</v>
      </c>
      <c r="O4" s="11"/>
      <c r="P4" s="11"/>
    </row>
    <row r="5" ht="16.5" customHeight="1">
      <c r="L5" s="158"/>
    </row>
    <row r="20" ht="16.5" customHeight="1">
      <c r="B20" s="157" t="s">
        <v>24</v>
      </c>
    </row>
  </sheetData>
  <sheetProtection/>
  <autoFilter ref="A1:N1">
    <sortState ref="A2:N20">
      <sortCondition sortBy="value" ref="A2:A20"/>
    </sortState>
  </autoFilter>
  <conditionalFormatting sqref="B1:O1">
    <cfRule type="expression" priority="61" dxfId="4" stopIfTrue="1">
      <formula>(COUNTIF($J1,"*"&amp;"聯合討論會"&amp;"*")&gt;0)</formula>
    </cfRule>
    <cfRule type="expression" priority="62" dxfId="3" stopIfTrue="1">
      <formula>(COUNTIF($I1,"*"&amp;"部學術"&amp;"*")&gt;0)</formula>
    </cfRule>
    <cfRule type="expression" priority="63" dxfId="2" stopIfTrue="1">
      <formula>(COUNTIF($J1,"*"&amp;"回饋會議"&amp;"*")&gt;0)</formula>
    </cfRule>
    <cfRule type="expression" priority="64" dxfId="2" stopIfTrue="1">
      <formula>(COUNTIF($J1,"*"&amp;"臨床教師"&amp;"*")&gt;0)</formula>
    </cfRule>
    <cfRule type="expression" priority="65" dxfId="5" stopIfTrue="1">
      <formula>(COUNTIF($H1,"行政會議")&gt;0)</formula>
    </cfRule>
  </conditionalFormatting>
  <conditionalFormatting sqref="M1">
    <cfRule type="expression" priority="60" dxfId="250">
      <formula>(COUNTIF($M1,"*"&amp;"待確認"&amp;"*")&gt;0)</formula>
    </cfRule>
  </conditionalFormatting>
  <conditionalFormatting sqref="B1:O1">
    <cfRule type="expression" priority="59" dxfId="0">
      <formula>(COUNTIF($I1,"*"&amp;"全院演講"&amp;"*")&gt;0)</formula>
    </cfRule>
  </conditionalFormatting>
  <conditionalFormatting sqref="A1:N1">
    <cfRule type="expression" priority="54" dxfId="4" stopIfTrue="1">
      <formula>(COUNTIF($J1,"*"&amp;"聯合討論會"&amp;"*")&gt;0)</formula>
    </cfRule>
    <cfRule type="expression" priority="55" dxfId="3" stopIfTrue="1">
      <formula>(COUNTIF($I1,"*"&amp;"部學術"&amp;"*")&gt;0)</formula>
    </cfRule>
    <cfRule type="expression" priority="56" dxfId="2" stopIfTrue="1">
      <formula>(COUNTIF($J1,"*"&amp;"回饋會議"&amp;"*")&gt;0)</formula>
    </cfRule>
    <cfRule type="expression" priority="57" dxfId="2" stopIfTrue="1">
      <formula>(COUNTIF($J1,"*"&amp;"臨床教師"&amp;"*")&gt;0)</formula>
    </cfRule>
    <cfRule type="expression" priority="58" dxfId="5" stopIfTrue="1">
      <formula>(COUNTIF($H1,"行政會議")&gt;0)</formula>
    </cfRule>
  </conditionalFormatting>
  <conditionalFormatting sqref="L1">
    <cfRule type="expression" priority="53" dxfId="250">
      <formula>(COUNTIF($M1,"*"&amp;"待確認"&amp;"*")&gt;0)</formula>
    </cfRule>
  </conditionalFormatting>
  <conditionalFormatting sqref="A1:N1">
    <cfRule type="expression" priority="52" dxfId="0">
      <formula>(COUNTIF($I1,"*"&amp;"全院演講"&amp;"*")&gt;0)</formula>
    </cfRule>
  </conditionalFormatting>
  <conditionalFormatting sqref="A1:N1">
    <cfRule type="expression" priority="47" dxfId="4" stopIfTrue="1">
      <formula>(COUNTIF($J1,"*"&amp;"聯合討論會"&amp;"*")&gt;0)</formula>
    </cfRule>
    <cfRule type="expression" priority="48" dxfId="3" stopIfTrue="1">
      <formula>(COUNTIF($I1,"*"&amp;"部學術"&amp;"*")&gt;0)</formula>
    </cfRule>
    <cfRule type="expression" priority="49" dxfId="2" stopIfTrue="1">
      <formula>(COUNTIF($J1,"*"&amp;"回饋會議"&amp;"*")&gt;0)</formula>
    </cfRule>
    <cfRule type="expression" priority="50" dxfId="2" stopIfTrue="1">
      <formula>(COUNTIF($J1,"*"&amp;"臨床教師"&amp;"*")&gt;0)</formula>
    </cfRule>
    <cfRule type="expression" priority="51" dxfId="5" stopIfTrue="1">
      <formula>(COUNTIF($H1,"行政會議")&gt;0)</formula>
    </cfRule>
  </conditionalFormatting>
  <conditionalFormatting sqref="L1">
    <cfRule type="expression" priority="46" dxfId="250">
      <formula>(COUNTIF($M1,"*"&amp;"待確認"&amp;"*")&gt;0)</formula>
    </cfRule>
  </conditionalFormatting>
  <conditionalFormatting sqref="A1:N1">
    <cfRule type="expression" priority="45" dxfId="0">
      <formula>(COUNTIF($I1,"*"&amp;"全院演講"&amp;"*")&gt;0)</formula>
    </cfRule>
  </conditionalFormatting>
  <conditionalFormatting sqref="A1:N1">
    <cfRule type="expression" priority="40" dxfId="4" stopIfTrue="1">
      <formula>(COUNTIF($J1,"*"&amp;"聯合討論會"&amp;"*")&gt;0)</formula>
    </cfRule>
    <cfRule type="expression" priority="41" dxfId="3" stopIfTrue="1">
      <formula>(COUNTIF($I1,"*"&amp;"部學術"&amp;"*")&gt;0)</formula>
    </cfRule>
    <cfRule type="expression" priority="42" dxfId="2" stopIfTrue="1">
      <formula>(COUNTIF($J1,"*"&amp;"回饋會議"&amp;"*")&gt;0)</formula>
    </cfRule>
    <cfRule type="expression" priority="43" dxfId="2" stopIfTrue="1">
      <formula>(COUNTIF($J1,"*"&amp;"臨床教師"&amp;"*")&gt;0)</formula>
    </cfRule>
    <cfRule type="expression" priority="44" dxfId="5" stopIfTrue="1">
      <formula>(COUNTIF($H1,"行政會議")&gt;0)</formula>
    </cfRule>
  </conditionalFormatting>
  <conditionalFormatting sqref="L1">
    <cfRule type="expression" priority="39" dxfId="250">
      <formula>(COUNTIF($M1,"*"&amp;"待確認"&amp;"*")&gt;0)</formula>
    </cfRule>
  </conditionalFormatting>
  <conditionalFormatting sqref="A1:N1">
    <cfRule type="expression" priority="38" dxfId="0">
      <formula>(COUNTIF($I1,"*"&amp;"全院演講"&amp;"*")&gt;0)</formula>
    </cfRule>
  </conditionalFormatting>
  <conditionalFormatting sqref="A1:N1">
    <cfRule type="expression" priority="33" dxfId="4" stopIfTrue="1">
      <formula>(COUNTIF($J1,"*"&amp;"聯合討論會"&amp;"*")&gt;0)</formula>
    </cfRule>
    <cfRule type="expression" priority="34" dxfId="3" stopIfTrue="1">
      <formula>(COUNTIF($I1,"*"&amp;"部學術"&amp;"*")&gt;0)</formula>
    </cfRule>
    <cfRule type="expression" priority="35" dxfId="2" stopIfTrue="1">
      <formula>(COUNTIF($J1,"*"&amp;"回饋會議"&amp;"*")&gt;0)</formula>
    </cfRule>
    <cfRule type="expression" priority="36" dxfId="2" stopIfTrue="1">
      <formula>(COUNTIF($J1,"*"&amp;"臨床教師"&amp;"*")&gt;0)</formula>
    </cfRule>
    <cfRule type="expression" priority="37" dxfId="5" stopIfTrue="1">
      <formula>(COUNTIF($H1,"行政會議")&gt;0)</formula>
    </cfRule>
  </conditionalFormatting>
  <conditionalFormatting sqref="L1">
    <cfRule type="expression" priority="32" dxfId="250">
      <formula>(COUNTIF($M1,"*"&amp;"待確認"&amp;"*")&gt;0)</formula>
    </cfRule>
  </conditionalFormatting>
  <conditionalFormatting sqref="A1:N1">
    <cfRule type="expression" priority="31" dxfId="0">
      <formula>(COUNTIF($I1,"*"&amp;"全院演講"&amp;"*")&gt;0)</formula>
    </cfRule>
  </conditionalFormatting>
  <conditionalFormatting sqref="B2">
    <cfRule type="expression" priority="11" dxfId="2" stopIfTrue="1">
      <formula>(COUNTIF(跨領域!#REF!,"*"&amp;"臨床教師"&amp;"*")&gt;0)</formula>
    </cfRule>
    <cfRule type="expression" priority="12" dxfId="5" stopIfTrue="1">
      <formula>(COUNTIF(跨領域!#REF!,"行政會議")&gt;0)</formula>
    </cfRule>
  </conditionalFormatting>
  <conditionalFormatting sqref="B3">
    <cfRule type="expression" priority="9" dxfId="2" stopIfTrue="1">
      <formula>(COUNTIF(跨領域!#REF!,"*"&amp;"臨床教師"&amp;"*")&gt;0)</formula>
    </cfRule>
    <cfRule type="expression" priority="10" dxfId="5" stopIfTrue="1">
      <formula>(COUNTIF(跨領域!#REF!,"行政會議")&gt;0)</formula>
    </cfRule>
  </conditionalFormatting>
  <conditionalFormatting sqref="L2">
    <cfRule type="expression" priority="3" dxfId="2">
      <formula>(COUNTIF($J2,"中醫婦科臨床教師會議")&gt;0)</formula>
    </cfRule>
    <cfRule type="expression" priority="4" dxfId="5">
      <formula>(COUNTIF($H2,"行政會議")&gt;0)</formula>
    </cfRule>
  </conditionalFormatting>
  <conditionalFormatting sqref="B4">
    <cfRule type="expression" priority="1" dxfId="2" stopIfTrue="1">
      <formula>(COUNTIF(跨領域!#REF!,"*"&amp;"臨床教師"&amp;"*")&gt;0)</formula>
    </cfRule>
    <cfRule type="expression" priority="2" dxfId="5" stopIfTrue="1">
      <formula>(COUNTIF(跨領域!#REF!,"行政會議")&gt;0)</formula>
    </cfRule>
  </conditionalFormatting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"/>
  <sheetViews>
    <sheetView zoomScale="125" zoomScaleNormal="125" zoomScalePageLayoutView="0" workbookViewId="0" topLeftCell="A1">
      <selection activeCell="E13" sqref="E13"/>
    </sheetView>
  </sheetViews>
  <sheetFormatPr defaultColWidth="11.50390625" defaultRowHeight="15.75"/>
  <cols>
    <col min="1" max="1" width="11.50390625" style="0" bestFit="1" customWidth="1"/>
    <col min="2" max="2" width="11.00390625" style="0" bestFit="1" customWidth="1"/>
    <col min="3" max="3" width="11.50390625" style="0" bestFit="1" customWidth="1"/>
    <col min="4" max="5" width="11.00390625" style="0" bestFit="1" customWidth="1"/>
    <col min="6" max="8" width="11.50390625" style="0" customWidth="1"/>
    <col min="9" max="9" width="45.375" style="0" customWidth="1"/>
    <col min="10" max="11" width="11.50390625" style="0" customWidth="1"/>
    <col min="12" max="12" width="21.125" style="0" customWidth="1"/>
  </cols>
  <sheetData>
    <row r="1" spans="1:14" ht="15.75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15</v>
      </c>
      <c r="M1" s="3" t="s">
        <v>3</v>
      </c>
      <c r="N1" s="3" t="s">
        <v>4</v>
      </c>
    </row>
  </sheetData>
  <sheetProtection/>
  <conditionalFormatting sqref="A1:N1">
    <cfRule type="expression" priority="97" dxfId="4" stopIfTrue="1">
      <formula>(COUNTIF($J1,"*"&amp;"聯合討論會"&amp;"*")&gt;0)</formula>
    </cfRule>
    <cfRule type="expression" priority="98" dxfId="3" stopIfTrue="1">
      <formula>(COUNTIF($I1,"*"&amp;"部學術"&amp;"*")&gt;0)</formula>
    </cfRule>
    <cfRule type="expression" priority="99" dxfId="2" stopIfTrue="1">
      <formula>(COUNTIF($J1,"*"&amp;"回饋會議"&amp;"*")&gt;0)</formula>
    </cfRule>
    <cfRule type="expression" priority="100" dxfId="2" stopIfTrue="1">
      <formula>(COUNTIF($J1,"*"&amp;"臨床教師"&amp;"*")&gt;0)</formula>
    </cfRule>
    <cfRule type="expression" priority="101" dxfId="5" stopIfTrue="1">
      <formula>(COUNTIF($H1,"行政會議")&gt;0)</formula>
    </cfRule>
  </conditionalFormatting>
  <conditionalFormatting sqref="L1:M1">
    <cfRule type="expression" priority="96" dxfId="250">
      <formula>(COUNTIF($M1,"*"&amp;"待確認"&amp;"*")&gt;0)</formula>
    </cfRule>
  </conditionalFormatting>
  <conditionalFormatting sqref="A1:N1">
    <cfRule type="expression" priority="95" dxfId="0">
      <formula>(COUNTIF($I1,"*"&amp;"全院演講"&amp;"*")&gt;0)</formula>
    </cfRule>
  </conditionalFormatting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黃玉佩</cp:lastModifiedBy>
  <cp:lastPrinted>2017-06-02T09:30:58Z</cp:lastPrinted>
  <dcterms:created xsi:type="dcterms:W3CDTF">2017-05-23T15:13:19Z</dcterms:created>
  <dcterms:modified xsi:type="dcterms:W3CDTF">2019-06-03T08:37:16Z</dcterms:modified>
  <cp:category/>
  <cp:version/>
  <cp:contentType/>
  <cp:contentStatus/>
</cp:coreProperties>
</file>