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640" windowHeight="11800" activeTab="4"/>
  </bookViews>
  <sheets>
    <sheet name="總表" sheetId="1" r:id="rId1"/>
    <sheet name="部行政" sheetId="2" r:id="rId2"/>
    <sheet name="部學術" sheetId="3" r:id="rId3"/>
    <sheet name="核心課程" sheetId="4" r:id="rId4"/>
    <sheet name="跨領域" sheetId="5" r:id="rId5"/>
  </sheets>
  <definedNames>
    <definedName name="_xlnm._FilterDatabase" localSheetId="4" hidden="1">'跨領域'!$A$1:$N$1</definedName>
    <definedName name="_xlnm._FilterDatabase" localSheetId="0" hidden="1">'總表'!$A$2:$N$48</definedName>
  </definedNames>
  <calcPr fullCalcOnLoad="1"/>
</workbook>
</file>

<file path=xl/sharedStrings.xml><?xml version="1.0" encoding="utf-8"?>
<sst xmlns="http://schemas.openxmlformats.org/spreadsheetml/2006/main" count="700" uniqueCount="247">
  <si>
    <t>星期</t>
  </si>
  <si>
    <t>主辦單位</t>
  </si>
  <si>
    <t>演講者</t>
  </si>
  <si>
    <t>需參加人員</t>
  </si>
  <si>
    <t>預估人數</t>
  </si>
  <si>
    <t>Start Date</t>
  </si>
  <si>
    <t>Start Time</t>
  </si>
  <si>
    <t>End Date</t>
  </si>
  <si>
    <t>End Time</t>
  </si>
  <si>
    <t>訓練類別</t>
  </si>
  <si>
    <t>訓練細目</t>
  </si>
  <si>
    <t>Subject</t>
  </si>
  <si>
    <t>主持人</t>
  </si>
  <si>
    <t>專業訓練</t>
  </si>
  <si>
    <t>專業課程</t>
  </si>
  <si>
    <t>主持人</t>
  </si>
  <si>
    <t>Location</t>
  </si>
  <si>
    <t>V+R</t>
  </si>
  <si>
    <t>部行政</t>
  </si>
  <si>
    <t>部學術</t>
  </si>
  <si>
    <t>主持人</t>
  </si>
  <si>
    <t>Location</t>
  </si>
  <si>
    <t>桃園分院八樓中醫會議室</t>
  </si>
  <si>
    <t>V+ CR</t>
  </si>
  <si>
    <t>行政會議</t>
  </si>
  <si>
    <t>專業訓練</t>
  </si>
  <si>
    <t>專業課程</t>
  </si>
  <si>
    <t>部學術</t>
  </si>
  <si>
    <t xml:space="preserve">   </t>
  </si>
  <si>
    <t>臨床教師會議</t>
  </si>
  <si>
    <t>一般行政</t>
  </si>
  <si>
    <t>行政會議</t>
  </si>
  <si>
    <t>部務會議</t>
  </si>
  <si>
    <t>陳俊良部長</t>
  </si>
  <si>
    <t>科主任會議</t>
  </si>
  <si>
    <t>各科主任</t>
  </si>
  <si>
    <t>桃園分院八樓中醫部大會議室</t>
  </si>
  <si>
    <t>桃園分院八樓中醫部小會議室</t>
  </si>
  <si>
    <t>專業訓練</t>
  </si>
  <si>
    <t>專業課程</t>
  </si>
  <si>
    <t>部學術</t>
  </si>
  <si>
    <t>陳玉昇醫師</t>
  </si>
  <si>
    <t xml:space="preserve">V+ R + I </t>
  </si>
  <si>
    <t>Location</t>
  </si>
  <si>
    <t>主持人</t>
  </si>
  <si>
    <t>Location</t>
  </si>
  <si>
    <t xml:space="preserve">V+R+ I </t>
  </si>
  <si>
    <t>林口院區跨領域中醫中藥護理聯合討論會</t>
  </si>
  <si>
    <t>桃園院區跨領域中醫中藥護理聯合討論會</t>
  </si>
  <si>
    <t>病房住院醫師</t>
  </si>
  <si>
    <t xml:space="preserve"> </t>
  </si>
  <si>
    <t>一般行政</t>
  </si>
  <si>
    <t>婦科</t>
  </si>
  <si>
    <t>中醫婦科全體醫師</t>
  </si>
  <si>
    <t>高銘偵醫師</t>
  </si>
  <si>
    <t>會診與臨床病例討論</t>
  </si>
  <si>
    <t>V+I+(R)</t>
  </si>
  <si>
    <t>CR+I</t>
  </si>
  <si>
    <t>病例期刊專題討論</t>
  </si>
  <si>
    <t>V+R+I</t>
  </si>
  <si>
    <t>陳曉暐醫師</t>
  </si>
  <si>
    <t>VS Lec I：妊娠病及產後調理</t>
  </si>
  <si>
    <t>郭順利醫師</t>
  </si>
  <si>
    <t>VS Lec IV：更年期症候群</t>
  </si>
  <si>
    <t>中醫婦科臨床教師會議</t>
  </si>
  <si>
    <t>婦科主治醫師</t>
  </si>
  <si>
    <t>林口長庚圖書館放映室</t>
  </si>
  <si>
    <t>Chart round</t>
  </si>
  <si>
    <t>李科宏主任</t>
  </si>
  <si>
    <t>林口復健大樓2樓骨科會議室</t>
  </si>
  <si>
    <t>陳彥融醫師</t>
  </si>
  <si>
    <t>許珮毓副主任</t>
  </si>
  <si>
    <t>陳星諭醫師</t>
  </si>
  <si>
    <t xml:space="preserve">V+R+桃園I </t>
  </si>
  <si>
    <t>V+R＋台北林口I</t>
  </si>
  <si>
    <t>V+R+桃I</t>
  </si>
  <si>
    <t>桃園分院八樓中醫會議室</t>
  </si>
  <si>
    <t>黃悅翔醫師</t>
  </si>
  <si>
    <t>高定一醫師</t>
  </si>
  <si>
    <t>醫經典籍教學</t>
  </si>
  <si>
    <t>內兒科</t>
  </si>
  <si>
    <t>中醫內兒科行政會議</t>
  </si>
  <si>
    <t>江昆壕主任</t>
  </si>
  <si>
    <t>V+R</t>
  </si>
  <si>
    <t>中醫內兒科臨床教師會議</t>
  </si>
  <si>
    <t>內兒科主治醫師</t>
  </si>
  <si>
    <t>病房Chart round(上半月)</t>
  </si>
  <si>
    <t>桃園分院八樓中醫病房</t>
  </si>
  <si>
    <t>病房R+病房I</t>
  </si>
  <si>
    <t>林口3G精神科討論室</t>
  </si>
  <si>
    <t>病房 orientation</t>
  </si>
  <si>
    <t>中醫內科學術會議: 病案討論</t>
  </si>
  <si>
    <t>中醫內兒科實習住院醫師回饋會議</t>
  </si>
  <si>
    <t>內兒科醫師</t>
  </si>
  <si>
    <t>病房Chart round(下半月)</t>
  </si>
  <si>
    <t>病房Teaching round(下半月)</t>
  </si>
  <si>
    <t>中西醫內兒科會診病例討論</t>
  </si>
  <si>
    <t>鄭為仁醫師</t>
  </si>
  <si>
    <t>曾珠堯醫師</t>
  </si>
  <si>
    <t>桃園分院八樓中醫部大會議室</t>
  </si>
  <si>
    <t>針傷科</t>
  </si>
  <si>
    <t>桃園分院八樓中醫病房討論室</t>
  </si>
  <si>
    <t>病房R＋病房I</t>
  </si>
  <si>
    <t>針傷科務會議</t>
  </si>
  <si>
    <t>針傷科全體醫師</t>
  </si>
  <si>
    <t>會診業務與會診病例討論</t>
  </si>
  <si>
    <t>針傷科臨床教師會議</t>
  </si>
  <si>
    <t>針傷科主治醫師</t>
  </si>
  <si>
    <t>針傷科-骨傷組</t>
  </si>
  <si>
    <t>主治醫師教學-傷科手法介紹</t>
  </si>
  <si>
    <t>林口復健大樓6樓中醫診區</t>
  </si>
  <si>
    <t>I+R</t>
  </si>
  <si>
    <t>病例或專題報告</t>
  </si>
  <si>
    <t>針傷全體</t>
  </si>
  <si>
    <t>Teaching Round(主治醫師教學)</t>
  </si>
  <si>
    <t>病房RI+針傷I</t>
  </si>
  <si>
    <t>針傷科-針灸組</t>
  </si>
  <si>
    <t>饒以愛醫師</t>
  </si>
  <si>
    <t>針灸I</t>
  </si>
  <si>
    <t>林口復健大樓5樓復健科會議室</t>
  </si>
  <si>
    <t>骨傷I</t>
  </si>
  <si>
    <t>桃園分院八樓中醫部會議室</t>
  </si>
  <si>
    <t>台北院區跨領域中醫中藥護理聯合討論會 張景岳學術思想</t>
  </si>
  <si>
    <t>台北院區跨領域中醫中藥護理聯合討論會 張景岳學術思想</t>
  </si>
  <si>
    <t>何佳穎醫師</t>
  </si>
  <si>
    <t>何佳穎醫師</t>
  </si>
  <si>
    <t>張育佳醫師</t>
  </si>
  <si>
    <t>張育佳醫師</t>
  </si>
  <si>
    <t>病人用藥安全</t>
  </si>
  <si>
    <t>病人用藥安全</t>
  </si>
  <si>
    <t>郭永德藥師</t>
  </si>
  <si>
    <t>郭永德藥師</t>
  </si>
  <si>
    <t>楊建中醫師</t>
  </si>
  <si>
    <t>楊建中醫師</t>
  </si>
  <si>
    <t>桃園分院八樓中醫會議室</t>
  </si>
  <si>
    <t>吳清源教授</t>
  </si>
  <si>
    <t>吳清源教授</t>
  </si>
  <si>
    <t>Research meeting - 中西醫藥合作發展之經驗談_漫談草本洗鼻液研發之心路歷程</t>
  </si>
  <si>
    <t>Research meeting - 中西醫藥合作發展之經驗談_漫談草本洗鼻液研發之心路歷程</t>
  </si>
  <si>
    <t>一般醫學訓練：實證醫學</t>
  </si>
  <si>
    <t>一般醫學訓練：實證醫學</t>
  </si>
  <si>
    <t>趙晏琳醫師/沈于婷醫師</t>
  </si>
  <si>
    <t>趙晏琳醫師/沈于婷醫師</t>
  </si>
  <si>
    <t>鄭為仁醫師</t>
  </si>
  <si>
    <t>星期一</t>
  </si>
  <si>
    <t>核心課程-R1急性意識障礙的神經學評估及處置</t>
  </si>
  <si>
    <t>R1R2</t>
  </si>
  <si>
    <t>專業課程</t>
  </si>
  <si>
    <t>曹毓庭醫師</t>
  </si>
  <si>
    <t>吳健瑋醫師</t>
  </si>
  <si>
    <t>謝逸雯醫師</t>
  </si>
  <si>
    <t>艾福梃醫師</t>
  </si>
  <si>
    <t>許中原醫師</t>
  </si>
  <si>
    <t>宋柏毅醫師</t>
  </si>
  <si>
    <t>蔡馥光醫師</t>
  </si>
  <si>
    <t>侯湘怡醫師</t>
  </si>
  <si>
    <t>劉耕豪醫師</t>
  </si>
  <si>
    <t>魏正儒醫師</t>
  </si>
  <si>
    <t>葉柏巖醫師</t>
  </si>
  <si>
    <t>鄧芷若醫師</t>
  </si>
  <si>
    <t>賴明輝醫師</t>
  </si>
  <si>
    <t>馬維玉醫師</t>
  </si>
  <si>
    <t>楊宗憲醫師</t>
  </si>
  <si>
    <t>108年3月中醫部行政學術活動表</t>
  </si>
  <si>
    <t xml:space="preserve">V+ R + I </t>
  </si>
  <si>
    <t>星期五</t>
  </si>
  <si>
    <t>陳星諭醫師</t>
  </si>
  <si>
    <t xml:space="preserve">V+R+桃園I </t>
  </si>
  <si>
    <t>星期二</t>
  </si>
  <si>
    <t xml:space="preserve">V+R+ I </t>
  </si>
  <si>
    <t>星期三</t>
  </si>
  <si>
    <t>醫經典籍教學</t>
  </si>
  <si>
    <t>陳玉昇醫師</t>
  </si>
  <si>
    <t>病房Orientation</t>
  </si>
  <si>
    <t>林口院區跨領域中醫中藥護理聯合討論會</t>
  </si>
  <si>
    <t>V+R＋台北林口I</t>
  </si>
  <si>
    <t>兒科實習醫師 Orientation</t>
  </si>
  <si>
    <t>林沛穎醫師</t>
  </si>
  <si>
    <t>林口圖書館放映室</t>
  </si>
  <si>
    <t>R+I</t>
  </si>
  <si>
    <t>病房Teaching round(上半月)</t>
  </si>
  <si>
    <t>林意旋醫師</t>
  </si>
  <si>
    <t>楊建中主任</t>
  </si>
  <si>
    <t>Intern第四組 針灸科後測</t>
  </si>
  <si>
    <t>部行政</t>
  </si>
  <si>
    <t>部務會議</t>
  </si>
  <si>
    <t>陳俊良部長</t>
  </si>
  <si>
    <t>科主任會議</t>
  </si>
  <si>
    <t>各科主任</t>
  </si>
  <si>
    <t>桃園分院八樓中醫部小會議室</t>
  </si>
  <si>
    <t>V+ CR</t>
  </si>
  <si>
    <t>星期四</t>
  </si>
  <si>
    <t>陳玟醫師</t>
  </si>
  <si>
    <t>高伊俐/洪宇亮/林芳伃//張育佳醫師</t>
  </si>
  <si>
    <t>王品涵醫師</t>
  </si>
  <si>
    <t>中醫兒科學術會議: 病案討論</t>
  </si>
  <si>
    <t>王孟君/林庭寬/謝其霖/柯皓庭//沈于婷/蔡宛如醫師</t>
  </si>
  <si>
    <t>兒科實習醫師後測</t>
  </si>
  <si>
    <t>I</t>
  </si>
  <si>
    <t>會診病例或專題報告</t>
  </si>
  <si>
    <t>傷科基本手法介紹</t>
  </si>
  <si>
    <t>住院醫師教學-針灸基本手法介紹</t>
  </si>
  <si>
    <t>桃園院區跨領域中醫中藥護理聯合討論會</t>
  </si>
  <si>
    <t>病房住院醫師</t>
  </si>
  <si>
    <t>許珮毓副主任</t>
  </si>
  <si>
    <t>桃園分院八樓中醫部會議室</t>
  </si>
  <si>
    <t>V+R+桃I</t>
  </si>
  <si>
    <t>蘇育嬅/侯瑋恩/張皓軒//詹博恩醫師</t>
  </si>
  <si>
    <t>趙晏琳/張育佳醫師</t>
  </si>
  <si>
    <t>江昆壕主任</t>
  </si>
  <si>
    <t>製表 林玫君 GSM:61395</t>
  </si>
  <si>
    <t>Intern Orientation -- 婦科四診及身體診察</t>
  </si>
  <si>
    <t>許聿榕醫師</t>
  </si>
  <si>
    <t>許聿榕醫師</t>
  </si>
  <si>
    <t>林口長庚圖書館放映室</t>
  </si>
  <si>
    <t>總醫師教學 -- 育齡婦女基礎體溫測量判讀及治療</t>
  </si>
  <si>
    <t>VS Lec III：多囊性卵巢綜合症 &amp; 高泌乳血症</t>
  </si>
  <si>
    <t>林玫君醫師</t>
  </si>
  <si>
    <t>婦科科務會議+研究進度討論會</t>
  </si>
  <si>
    <t>桃分八樓小會議室</t>
  </si>
  <si>
    <t>V+CR</t>
  </si>
  <si>
    <t>VS Lec II：子宮內膜異位症</t>
  </si>
  <si>
    <t>林口3D中醫門診區</t>
  </si>
  <si>
    <t>Chart round-HIFU</t>
  </si>
  <si>
    <t>鄭為仁醫師</t>
  </si>
  <si>
    <t>台北3F中醫門診區</t>
  </si>
  <si>
    <t>VS Lec V：不孕症</t>
  </si>
  <si>
    <t>郭靜諭醫師</t>
  </si>
  <si>
    <t>黃強彙醫師/林宜萱醫師/周佑庭醫師</t>
  </si>
  <si>
    <t>第九梯Intern Test (後測)+考卷檢討</t>
  </si>
  <si>
    <t>施惠齡醫師/李沛穎醫師/顏妏真醫師</t>
  </si>
  <si>
    <t>V+R+I</t>
  </si>
  <si>
    <t>尤紹雯醫師</t>
  </si>
  <si>
    <t>林口復健大樓2樓骨科會議室</t>
  </si>
  <si>
    <t>江昆壕主任</t>
  </si>
  <si>
    <t>外賓演講</t>
  </si>
  <si>
    <t>風澤醫院 陳冠仁院長</t>
  </si>
  <si>
    <t>陳星諭醫師</t>
  </si>
  <si>
    <t>桃園分院八樓中醫會議室</t>
  </si>
  <si>
    <t>台北後棟7樓會議室</t>
  </si>
  <si>
    <t>台北後棟7樓會議室</t>
  </si>
  <si>
    <t>林口兒童大樓B2 OSCE階梯教室</t>
  </si>
  <si>
    <t>林口兒童大樓B2 OSCE階梯教室</t>
  </si>
  <si>
    <t>林口3G精神科討論室</t>
  </si>
  <si>
    <t>林口3G精神科討論室</t>
  </si>
  <si>
    <t>台北台塑大樓第二會議室</t>
  </si>
  <si>
    <t>台北台塑大樓第二會議室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</si>
</sst>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&quot;HK$&quot;* #,##0.00_);_(&quot;HK$&quot;* \(#,##0.00\);_(&quot;HK$&quot;* &quot;-&quot;??_);_(@_)"/>
    <numFmt numFmtId="190" formatCode="h:mm;@"/>
    <numFmt numFmtId="191" formatCode="yyyy/m/d;@"/>
    <numFmt numFmtId="192" formatCode="[$-404]aaaa;@"/>
    <numFmt numFmtId="193" formatCode="[$-404]e&quot;年&quot;m&quot;月&quot;d&quot;日&quot;;@"/>
    <numFmt numFmtId="194" formatCode="m&quot;月&quot;d&quot;日&quot;"/>
    <numFmt numFmtId="195" formatCode="mmm\-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4]AM/PM\ hh:mm:ss"/>
    <numFmt numFmtId="201" formatCode="yyyy/mm/dd"/>
    <numFmt numFmtId="202" formatCode="[$-404]aaaa"/>
    <numFmt numFmtId="203" formatCode="yyyy/mm/dd;@"/>
    <numFmt numFmtId="204" formatCode="m/d;@"/>
    <numFmt numFmtId="205" formatCode="[$-404]ggge&quot;年&quot;m&quot;月&quot;d&quot;日&quot;;@"/>
    <numFmt numFmtId="206" formatCode="[$-404]gge&quot;年&quot;m&quot;月&quot;d&quot;日&quot;;@"/>
    <numFmt numFmtId="207" formatCode="[$-404]yy&quot;年&quot;m&quot;月&quot;d&quot;日&quot;\ dddd"/>
  </numFmts>
  <fonts count="58">
    <font>
      <sz val="12"/>
      <color theme="1"/>
      <name val="Calibri"/>
      <family val="2"/>
    </font>
    <font>
      <sz val="12"/>
      <color indexed="8"/>
      <name val="新細明體"/>
      <family val="1"/>
    </font>
    <font>
      <sz val="10"/>
      <name val="微軟正黑體"/>
      <family val="2"/>
    </font>
    <font>
      <sz val="9"/>
      <name val="新細明體"/>
      <family val="2"/>
    </font>
    <font>
      <sz val="12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9"/>
      <name val="微軟正黑體"/>
      <family val="2"/>
    </font>
    <font>
      <sz val="12"/>
      <color indexed="9"/>
      <name val="新細明體"/>
      <family val="2"/>
    </font>
    <font>
      <u val="single"/>
      <sz val="12"/>
      <color indexed="20"/>
      <name val="新細明體"/>
      <family val="2"/>
    </font>
    <font>
      <sz val="12"/>
      <color indexed="14"/>
      <name val="新細明體"/>
      <family val="2"/>
    </font>
    <font>
      <sz val="12"/>
      <color indexed="60"/>
      <name val="新細明體"/>
      <family val="2"/>
    </font>
    <font>
      <b/>
      <sz val="12"/>
      <color indexed="8"/>
      <name val="新細明體"/>
      <family val="2"/>
    </font>
    <font>
      <sz val="12"/>
      <color indexed="17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u val="single"/>
      <sz val="12"/>
      <color indexed="12"/>
      <name val="新細明體"/>
      <family val="2"/>
    </font>
    <font>
      <i/>
      <sz val="12"/>
      <color indexed="23"/>
      <name val="新細明體"/>
      <family val="2"/>
    </font>
    <font>
      <b/>
      <sz val="18"/>
      <color indexed="56"/>
      <name val="新細明體"/>
      <family val="2"/>
    </font>
    <font>
      <b/>
      <sz val="13"/>
      <color indexed="56"/>
      <name val="新細明體"/>
      <family val="2"/>
    </font>
    <font>
      <b/>
      <sz val="11"/>
      <color indexed="56"/>
      <name val="新細明體"/>
      <family val="2"/>
    </font>
    <font>
      <b/>
      <sz val="15"/>
      <color indexed="56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9"/>
      <name val="新細明體"/>
      <family val="2"/>
    </font>
    <font>
      <sz val="12"/>
      <color indexed="10"/>
      <name val="新細明體"/>
      <family val="2"/>
    </font>
    <font>
      <sz val="10"/>
      <color indexed="8"/>
      <name val="微軟正黑體"/>
      <family val="2"/>
    </font>
    <font>
      <sz val="10"/>
      <color indexed="8"/>
      <name val="新細明體"/>
      <family val="1"/>
    </font>
    <font>
      <sz val="10"/>
      <color indexed="10"/>
      <name val="微軟正黑體"/>
      <family val="2"/>
    </font>
    <font>
      <sz val="10"/>
      <color indexed="10"/>
      <name val="新細明體"/>
      <family val="1"/>
    </font>
    <font>
      <sz val="9"/>
      <color indexed="8"/>
      <name val="微軟正黑體"/>
      <family val="2"/>
    </font>
    <font>
      <sz val="9"/>
      <color indexed="8"/>
      <name val="新細明體"/>
      <family val="1"/>
    </font>
    <font>
      <sz val="9"/>
      <color indexed="10"/>
      <name val="微軟正黑體"/>
      <family val="0"/>
    </font>
    <font>
      <sz val="12"/>
      <color theme="0"/>
      <name val="Calibri"/>
      <family val="2"/>
    </font>
    <font>
      <u val="single"/>
      <sz val="12"/>
      <color theme="11"/>
      <name val="新細明體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12"/>
      <color theme="10"/>
      <name val="新細明體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0"/>
      <color theme="1"/>
      <name val="微軟正黑體"/>
      <family val="2"/>
    </font>
    <font>
      <sz val="10"/>
      <color theme="1"/>
      <name val="Calibri"/>
      <family val="1"/>
    </font>
    <font>
      <sz val="10"/>
      <color rgb="FFFF0000"/>
      <name val="微軟正黑體"/>
      <family val="2"/>
    </font>
    <font>
      <sz val="10"/>
      <color rgb="FFFF0000"/>
      <name val="新細明體"/>
      <family val="1"/>
    </font>
    <font>
      <sz val="9"/>
      <color theme="1"/>
      <name val="微軟正黑體"/>
      <family val="2"/>
    </font>
    <font>
      <sz val="9"/>
      <color theme="1"/>
      <name val="Calibri"/>
      <family val="1"/>
    </font>
    <font>
      <sz val="9"/>
      <color rgb="FFFF0000"/>
      <name val="微軟正黑體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1" applyNumberFormat="0" applyFill="0" applyAlignment="0" applyProtection="0"/>
    <xf numFmtId="9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9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23" borderId="8" applyNumberFormat="0" applyAlignment="0" applyProtection="0"/>
    <xf numFmtId="0" fontId="49" fillId="32" borderId="9" applyNumberFormat="0" applyAlignment="0" applyProtection="0"/>
    <xf numFmtId="0" fontId="50" fillId="0" borderId="0" applyNumberFormat="0" applyFill="0" applyBorder="0" applyAlignment="0" applyProtection="0"/>
  </cellStyleXfs>
  <cellXfs count="245">
    <xf numFmtId="0" fontId="0" fillId="0" borderId="0" xfId="0" applyFont="1" applyAlignment="1">
      <alignment vertical="center"/>
    </xf>
    <xf numFmtId="190" fontId="51" fillId="0" borderId="10" xfId="0" applyNumberFormat="1" applyFont="1" applyFill="1" applyBorder="1" applyAlignment="1">
      <alignment horizontal="center" vertical="center"/>
    </xf>
    <xf numFmtId="2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201" fontId="51" fillId="0" borderId="11" xfId="0" applyNumberFormat="1" applyFont="1" applyFill="1" applyBorder="1" applyAlignment="1">
      <alignment horizontal="center" vertical="center"/>
    </xf>
    <xf numFmtId="201" fontId="5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190" fontId="2" fillId="33" borderId="10" xfId="54" applyNumberFormat="1" applyFont="1" applyFill="1" applyBorder="1" applyAlignment="1">
      <alignment horizontal="center" vertical="center" wrapText="1"/>
      <protection/>
    </xf>
    <xf numFmtId="2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center" vertical="center" wrapText="1" shrinkToFit="1"/>
      <protection/>
    </xf>
    <xf numFmtId="0" fontId="2" fillId="33" borderId="12" xfId="54" applyNumberFormat="1" applyFont="1" applyFill="1" applyBorder="1" applyAlignment="1">
      <alignment horizontal="center" vertical="center" wrapText="1" shrinkToFit="1"/>
      <protection/>
    </xf>
    <xf numFmtId="0" fontId="7" fillId="35" borderId="10" xfId="0" applyFont="1" applyFill="1" applyBorder="1" applyAlignment="1">
      <alignment horizontal="center" vertical="center"/>
    </xf>
    <xf numFmtId="190" fontId="7" fillId="34" borderId="10" xfId="78" applyNumberFormat="1" applyFont="1" applyFill="1" applyBorder="1" applyAlignment="1">
      <alignment horizontal="center" vertical="center"/>
      <protection/>
    </xf>
    <xf numFmtId="192" fontId="7" fillId="34" borderId="10" xfId="78" applyNumberFormat="1" applyFont="1" applyFill="1" applyBorder="1" applyAlignment="1">
      <alignment horizontal="center" vertical="center"/>
      <protection/>
    </xf>
    <xf numFmtId="193" fontId="7" fillId="34" borderId="10" xfId="55" applyNumberFormat="1" applyFont="1" applyFill="1" applyBorder="1" applyAlignment="1">
      <alignment horizontal="center" vertical="center"/>
      <protection/>
    </xf>
    <xf numFmtId="0" fontId="7" fillId="34" borderId="10" xfId="78" applyFont="1" applyFill="1" applyBorder="1" applyAlignment="1">
      <alignment horizontal="center" vertical="center"/>
      <protection/>
    </xf>
    <xf numFmtId="0" fontId="7" fillId="34" borderId="10" xfId="55" applyNumberFormat="1" applyFont="1" applyFill="1" applyBorder="1" applyAlignment="1">
      <alignment horizontal="center" vertical="center" shrinkToFit="1"/>
      <protection/>
    </xf>
    <xf numFmtId="0" fontId="7" fillId="34" borderId="10" xfId="55" applyFont="1" applyFill="1" applyBorder="1" applyAlignment="1">
      <alignment horizontal="center" vertical="center"/>
      <protection/>
    </xf>
    <xf numFmtId="193" fontId="7" fillId="34" borderId="10" xfId="55" applyNumberFormat="1" applyFont="1" applyFill="1" applyBorder="1" applyAlignment="1">
      <alignment horizontal="center" vertical="center" shrinkToFit="1"/>
      <protection/>
    </xf>
    <xf numFmtId="0" fontId="7" fillId="34" borderId="10" xfId="55" applyNumberFormat="1" applyFont="1" applyFill="1" applyBorder="1" applyAlignment="1">
      <alignment horizontal="center" vertical="center"/>
      <protection/>
    </xf>
    <xf numFmtId="190" fontId="7" fillId="35" borderId="10" xfId="78" applyNumberFormat="1" applyFont="1" applyFill="1" applyBorder="1" applyAlignment="1">
      <alignment horizontal="center" vertical="center"/>
      <protection/>
    </xf>
    <xf numFmtId="192" fontId="7" fillId="35" borderId="10" xfId="78" applyNumberFormat="1" applyFont="1" applyFill="1" applyBorder="1" applyAlignment="1">
      <alignment horizontal="center" vertical="center"/>
      <protection/>
    </xf>
    <xf numFmtId="193" fontId="7" fillId="35" borderId="10" xfId="55" applyNumberFormat="1" applyFont="1" applyFill="1" applyBorder="1" applyAlignment="1">
      <alignment horizontal="center" vertical="center"/>
      <protection/>
    </xf>
    <xf numFmtId="0" fontId="7" fillId="35" borderId="10" xfId="78" applyFont="1" applyFill="1" applyBorder="1" applyAlignment="1">
      <alignment horizontal="center" vertical="center"/>
      <protection/>
    </xf>
    <xf numFmtId="0" fontId="7" fillId="35" borderId="10" xfId="55" applyNumberFormat="1" applyFont="1" applyFill="1" applyBorder="1" applyAlignment="1">
      <alignment horizontal="center" vertical="center" shrinkToFit="1"/>
      <protection/>
    </xf>
    <xf numFmtId="0" fontId="7" fillId="35" borderId="10" xfId="55" applyNumberFormat="1" applyFont="1" applyFill="1" applyBorder="1" applyAlignment="1">
      <alignment horizontal="center" vertical="center"/>
      <protection/>
    </xf>
    <xf numFmtId="0" fontId="7" fillId="35" borderId="10" xfId="55" applyFont="1" applyFill="1" applyBorder="1" applyAlignment="1">
      <alignment horizontal="center" vertical="center"/>
      <protection/>
    </xf>
    <xf numFmtId="193" fontId="7" fillId="35" borderId="10" xfId="0" applyNumberFormat="1" applyFont="1" applyFill="1" applyBorder="1" applyAlignment="1">
      <alignment horizontal="center" vertical="center"/>
    </xf>
    <xf numFmtId="201" fontId="55" fillId="0" borderId="11" xfId="0" applyNumberFormat="1" applyFont="1" applyFill="1" applyBorder="1" applyAlignment="1">
      <alignment horizontal="center" vertical="center"/>
    </xf>
    <xf numFmtId="190" fontId="55" fillId="0" borderId="10" xfId="0" applyNumberFormat="1" applyFont="1" applyFill="1" applyBorder="1" applyAlignment="1">
      <alignment horizontal="center" vertical="center"/>
    </xf>
    <xf numFmtId="20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shrinkToFit="1"/>
    </xf>
    <xf numFmtId="191" fontId="7" fillId="35" borderId="10" xfId="55" applyNumberFormat="1" applyFont="1" applyFill="1" applyBorder="1" applyAlignment="1">
      <alignment horizontal="center" vertical="center"/>
      <protection/>
    </xf>
    <xf numFmtId="0" fontId="7" fillId="35" borderId="10" xfId="62" applyFont="1" applyFill="1" applyBorder="1" applyAlignment="1">
      <alignment horizontal="center" vertical="center"/>
      <protection/>
    </xf>
    <xf numFmtId="193" fontId="7" fillId="35" borderId="10" xfId="54" applyNumberFormat="1" applyFont="1" applyFill="1" applyBorder="1" applyAlignment="1">
      <alignment horizontal="center" vertical="center" shrinkToFit="1"/>
      <protection/>
    </xf>
    <xf numFmtId="191" fontId="7" fillId="35" borderId="10" xfId="0" applyNumberFormat="1" applyFont="1" applyFill="1" applyBorder="1" applyAlignment="1">
      <alignment horizontal="center" vertical="center"/>
    </xf>
    <xf numFmtId="0" fontId="7" fillId="35" borderId="10" xfId="54" applyNumberFormat="1" applyFont="1" applyFill="1" applyBorder="1" applyAlignment="1">
      <alignment horizontal="center" vertical="center" shrinkToFit="1"/>
      <protection/>
    </xf>
    <xf numFmtId="14" fontId="7" fillId="0" borderId="11" xfId="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/>
    </xf>
    <xf numFmtId="2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shrinkToFit="1"/>
    </xf>
    <xf numFmtId="191" fontId="7" fillId="34" borderId="10" xfId="55" applyNumberFormat="1" applyFont="1" applyFill="1" applyBorder="1" applyAlignment="1">
      <alignment horizontal="center" vertical="center"/>
      <protection/>
    </xf>
    <xf numFmtId="14" fontId="55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78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7" fillId="36" borderId="0" xfId="0" applyFont="1" applyFill="1" applyAlignment="1">
      <alignment horizontal="center" vertical="center" wrapText="1"/>
    </xf>
    <xf numFmtId="0" fontId="7" fillId="36" borderId="0" xfId="0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/>
    </xf>
    <xf numFmtId="14" fontId="2" fillId="33" borderId="10" xfId="54" applyNumberFormat="1" applyFont="1" applyFill="1" applyBorder="1" applyAlignment="1">
      <alignment horizontal="center" vertical="center" wrapText="1"/>
      <protection/>
    </xf>
    <xf numFmtId="14" fontId="2" fillId="33" borderId="0" xfId="0" applyNumberFormat="1" applyFont="1" applyFill="1" applyAlignment="1">
      <alignment horizontal="center" vertical="center" wrapText="1"/>
    </xf>
    <xf numFmtId="14" fontId="2" fillId="37" borderId="0" xfId="0" applyNumberFormat="1" applyFont="1" applyFill="1" applyAlignment="1">
      <alignment vertical="center"/>
    </xf>
    <xf numFmtId="14" fontId="2" fillId="38" borderId="0" xfId="0" applyNumberFormat="1" applyFont="1" applyFill="1" applyAlignment="1">
      <alignment vertical="center"/>
    </xf>
    <xf numFmtId="193" fontId="7" fillId="38" borderId="11" xfId="0" applyNumberFormat="1" applyFont="1" applyFill="1" applyBorder="1" applyAlignment="1">
      <alignment horizontal="center" vertical="center" shrinkToFit="1"/>
    </xf>
    <xf numFmtId="193" fontId="55" fillId="38" borderId="10" xfId="0" applyNumberFormat="1" applyFont="1" applyFill="1" applyBorder="1" applyAlignment="1">
      <alignment horizontal="center" vertical="center" shrinkToFit="1"/>
    </xf>
    <xf numFmtId="201" fontId="2" fillId="38" borderId="10" xfId="0" applyNumberFormat="1" applyFont="1" applyFill="1" applyBorder="1" applyAlignment="1">
      <alignment horizontal="center" vertical="center"/>
    </xf>
    <xf numFmtId="190" fontId="2" fillId="38" borderId="11" xfId="0" applyNumberFormat="1" applyFont="1" applyFill="1" applyBorder="1" applyAlignment="1">
      <alignment horizontal="center" vertical="center"/>
    </xf>
    <xf numFmtId="201" fontId="2" fillId="38" borderId="11" xfId="0" applyNumberFormat="1" applyFont="1" applyFill="1" applyBorder="1" applyAlignment="1">
      <alignment horizontal="center" vertical="center"/>
    </xf>
    <xf numFmtId="192" fontId="2" fillId="38" borderId="11" xfId="0" applyNumberFormat="1" applyFont="1" applyFill="1" applyBorder="1" applyAlignment="1">
      <alignment horizontal="center" vertical="center"/>
    </xf>
    <xf numFmtId="193" fontId="2" fillId="38" borderId="11" xfId="0" applyNumberFormat="1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shrinkToFit="1"/>
    </xf>
    <xf numFmtId="0" fontId="7" fillId="38" borderId="11" xfId="0" applyFont="1" applyFill="1" applyBorder="1" applyAlignment="1">
      <alignment horizontal="center" vertical="center"/>
    </xf>
    <xf numFmtId="14" fontId="2" fillId="39" borderId="0" xfId="0" applyNumberFormat="1" applyFont="1" applyFill="1" applyAlignment="1">
      <alignment vertical="center"/>
    </xf>
    <xf numFmtId="190" fontId="2" fillId="35" borderId="10" xfId="78" applyNumberFormat="1" applyFont="1" applyFill="1" applyBorder="1" applyAlignment="1">
      <alignment horizontal="center" vertical="center"/>
      <protection/>
    </xf>
    <xf numFmtId="191" fontId="2" fillId="35" borderId="10" xfId="55" applyNumberFormat="1" applyFont="1" applyFill="1" applyBorder="1" applyAlignment="1">
      <alignment horizontal="center" vertical="center"/>
      <protection/>
    </xf>
    <xf numFmtId="192" fontId="2" fillId="35" borderId="10" xfId="78" applyNumberFormat="1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193" fontId="2" fillId="35" borderId="10" xfId="54" applyNumberFormat="1" applyFont="1" applyFill="1" applyBorder="1" applyAlignment="1">
      <alignment horizontal="center" vertical="center" shrinkToFit="1"/>
      <protection/>
    </xf>
    <xf numFmtId="0" fontId="2" fillId="35" borderId="10" xfId="55" applyNumberFormat="1" applyFont="1" applyFill="1" applyBorder="1" applyAlignment="1">
      <alignment horizontal="center" vertical="center" shrinkToFit="1"/>
      <protection/>
    </xf>
    <xf numFmtId="193" fontId="51" fillId="38" borderId="10" xfId="0" applyNumberFormat="1" applyFont="1" applyFill="1" applyBorder="1" applyAlignment="1">
      <alignment horizontal="center" vertical="center" shrinkToFit="1"/>
    </xf>
    <xf numFmtId="193" fontId="2" fillId="35" borderId="10" xfId="55" applyNumberFormat="1" applyFont="1" applyFill="1" applyBorder="1" applyAlignment="1">
      <alignment horizontal="center" vertical="center"/>
      <protection/>
    </xf>
    <xf numFmtId="0" fontId="2" fillId="35" borderId="10" xfId="62" applyFont="1" applyFill="1" applyBorder="1" applyAlignment="1">
      <alignment horizontal="center" vertical="center"/>
      <protection/>
    </xf>
    <xf numFmtId="0" fontId="2" fillId="35" borderId="10" xfId="55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190" fontId="51" fillId="0" borderId="11" xfId="0" applyNumberFormat="1" applyFont="1" applyBorder="1" applyAlignment="1">
      <alignment horizontal="center" vertical="center"/>
    </xf>
    <xf numFmtId="14" fontId="51" fillId="0" borderId="11" xfId="0" applyNumberFormat="1" applyFont="1" applyBorder="1" applyAlignment="1">
      <alignment horizontal="center" vertical="center"/>
    </xf>
    <xf numFmtId="192" fontId="51" fillId="0" borderId="11" xfId="0" applyNumberFormat="1" applyFont="1" applyBorder="1" applyAlignment="1">
      <alignment horizontal="center" vertical="center"/>
    </xf>
    <xf numFmtId="193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shrinkToFit="1"/>
    </xf>
    <xf numFmtId="14" fontId="51" fillId="38" borderId="14" xfId="0" applyNumberFormat="1" applyFont="1" applyFill="1" applyBorder="1" applyAlignment="1">
      <alignment horizontal="center" vertical="center"/>
    </xf>
    <xf numFmtId="190" fontId="51" fillId="38" borderId="15" xfId="0" applyNumberFormat="1" applyFont="1" applyFill="1" applyBorder="1" applyAlignment="1">
      <alignment horizontal="center" vertical="center"/>
    </xf>
    <xf numFmtId="14" fontId="51" fillId="38" borderId="15" xfId="0" applyNumberFormat="1" applyFont="1" applyFill="1" applyBorder="1" applyAlignment="1">
      <alignment horizontal="center" vertical="center"/>
    </xf>
    <xf numFmtId="192" fontId="51" fillId="38" borderId="15" xfId="0" applyNumberFormat="1" applyFont="1" applyFill="1" applyBorder="1" applyAlignment="1">
      <alignment horizontal="center" vertical="center"/>
    </xf>
    <xf numFmtId="193" fontId="51" fillId="38" borderId="15" xfId="0" applyNumberFormat="1" applyFont="1" applyFill="1" applyBorder="1" applyAlignment="1">
      <alignment horizontal="center" vertical="center"/>
    </xf>
    <xf numFmtId="0" fontId="51" fillId="38" borderId="15" xfId="0" applyFont="1" applyFill="1" applyBorder="1" applyAlignment="1">
      <alignment horizontal="center" vertical="center"/>
    </xf>
    <xf numFmtId="0" fontId="51" fillId="38" borderId="16" xfId="0" applyFont="1" applyFill="1" applyBorder="1" applyAlignment="1">
      <alignment horizontal="center" vertical="center" shrinkToFit="1"/>
    </xf>
    <xf numFmtId="0" fontId="51" fillId="38" borderId="14" xfId="0" applyFont="1" applyFill="1" applyBorder="1" applyAlignment="1">
      <alignment horizontal="center" vertical="center"/>
    </xf>
    <xf numFmtId="193" fontId="51" fillId="38" borderId="15" xfId="0" applyNumberFormat="1" applyFont="1" applyFill="1" applyBorder="1" applyAlignment="1">
      <alignment horizontal="center" vertical="center" shrinkToFit="1"/>
    </xf>
    <xf numFmtId="14" fontId="51" fillId="0" borderId="14" xfId="0" applyNumberFormat="1" applyFont="1" applyBorder="1" applyAlignment="1">
      <alignment horizontal="center" vertical="center"/>
    </xf>
    <xf numFmtId="190" fontId="51" fillId="0" borderId="15" xfId="0" applyNumberFormat="1" applyFont="1" applyBorder="1" applyAlignment="1">
      <alignment horizontal="center" vertical="center"/>
    </xf>
    <xf numFmtId="14" fontId="51" fillId="0" borderId="15" xfId="0" applyNumberFormat="1" applyFont="1" applyBorder="1" applyAlignment="1">
      <alignment horizontal="center" vertical="center" wrapText="1"/>
    </xf>
    <xf numFmtId="192" fontId="51" fillId="0" borderId="15" xfId="0" applyNumberFormat="1" applyFont="1" applyBorder="1" applyAlignment="1">
      <alignment horizontal="center" vertical="center"/>
    </xf>
    <xf numFmtId="193" fontId="51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/>
    </xf>
    <xf numFmtId="193" fontId="51" fillId="0" borderId="15" xfId="0" applyNumberFormat="1" applyFont="1" applyBorder="1" applyAlignment="1">
      <alignment horizontal="center" vertical="center" shrinkToFit="1"/>
    </xf>
    <xf numFmtId="14" fontId="51" fillId="0" borderId="15" xfId="0" applyNumberFormat="1" applyFont="1" applyBorder="1" applyAlignment="1">
      <alignment horizontal="center" vertical="center"/>
    </xf>
    <xf numFmtId="14" fontId="51" fillId="40" borderId="14" xfId="0" applyNumberFormat="1" applyFont="1" applyFill="1" applyBorder="1" applyAlignment="1">
      <alignment horizontal="center" vertical="center"/>
    </xf>
    <xf numFmtId="190" fontId="51" fillId="40" borderId="15" xfId="0" applyNumberFormat="1" applyFont="1" applyFill="1" applyBorder="1" applyAlignment="1">
      <alignment horizontal="center" vertical="center"/>
    </xf>
    <xf numFmtId="14" fontId="51" fillId="40" borderId="15" xfId="0" applyNumberFormat="1" applyFont="1" applyFill="1" applyBorder="1" applyAlignment="1">
      <alignment horizontal="center" vertical="center"/>
    </xf>
    <xf numFmtId="192" fontId="51" fillId="40" borderId="15" xfId="0" applyNumberFormat="1" applyFont="1" applyFill="1" applyBorder="1" applyAlignment="1">
      <alignment horizontal="center" vertical="center"/>
    </xf>
    <xf numFmtId="193" fontId="51" fillId="40" borderId="15" xfId="0" applyNumberFormat="1" applyFont="1" applyFill="1" applyBorder="1" applyAlignment="1">
      <alignment horizontal="center" vertical="center"/>
    </xf>
    <xf numFmtId="0" fontId="51" fillId="40" borderId="15" xfId="0" applyFont="1" applyFill="1" applyBorder="1" applyAlignment="1">
      <alignment horizontal="center" vertical="center"/>
    </xf>
    <xf numFmtId="0" fontId="51" fillId="40" borderId="16" xfId="0" applyFont="1" applyFill="1" applyBorder="1" applyAlignment="1">
      <alignment horizontal="center" vertical="center"/>
    </xf>
    <xf numFmtId="0" fontId="51" fillId="40" borderId="14" xfId="0" applyFont="1" applyFill="1" applyBorder="1" applyAlignment="1">
      <alignment horizontal="center" vertical="center"/>
    </xf>
    <xf numFmtId="193" fontId="51" fillId="40" borderId="15" xfId="0" applyNumberFormat="1" applyFont="1" applyFill="1" applyBorder="1" applyAlignment="1">
      <alignment horizontal="center" vertical="center" shrinkToFit="1"/>
    </xf>
    <xf numFmtId="14" fontId="51" fillId="41" borderId="14" xfId="0" applyNumberFormat="1" applyFont="1" applyFill="1" applyBorder="1" applyAlignment="1">
      <alignment horizontal="center" vertical="center"/>
    </xf>
    <xf numFmtId="190" fontId="51" fillId="41" borderId="15" xfId="0" applyNumberFormat="1" applyFont="1" applyFill="1" applyBorder="1" applyAlignment="1">
      <alignment horizontal="center" vertical="center"/>
    </xf>
    <xf numFmtId="14" fontId="51" fillId="41" borderId="15" xfId="0" applyNumberFormat="1" applyFont="1" applyFill="1" applyBorder="1" applyAlignment="1">
      <alignment horizontal="center" vertical="center"/>
    </xf>
    <xf numFmtId="192" fontId="51" fillId="41" borderId="15" xfId="0" applyNumberFormat="1" applyFont="1" applyFill="1" applyBorder="1" applyAlignment="1">
      <alignment horizontal="center" vertical="center"/>
    </xf>
    <xf numFmtId="193" fontId="51" fillId="41" borderId="15" xfId="0" applyNumberFormat="1" applyFont="1" applyFill="1" applyBorder="1" applyAlignment="1">
      <alignment horizontal="center" vertical="center"/>
    </xf>
    <xf numFmtId="193" fontId="51" fillId="41" borderId="16" xfId="0" applyNumberFormat="1" applyFont="1" applyFill="1" applyBorder="1" applyAlignment="1">
      <alignment horizontal="center" vertical="center" shrinkToFit="1"/>
    </xf>
    <xf numFmtId="0" fontId="51" fillId="41" borderId="14" xfId="0" applyFont="1" applyFill="1" applyBorder="1" applyAlignment="1">
      <alignment horizontal="center" vertical="center"/>
    </xf>
    <xf numFmtId="0" fontId="51" fillId="41" borderId="15" xfId="0" applyFont="1" applyFill="1" applyBorder="1" applyAlignment="1">
      <alignment horizontal="center" vertical="center"/>
    </xf>
    <xf numFmtId="193" fontId="51" fillId="41" borderId="15" xfId="0" applyNumberFormat="1" applyFont="1" applyFill="1" applyBorder="1" applyAlignment="1">
      <alignment horizontal="center" vertical="center" shrinkToFit="1"/>
    </xf>
    <xf numFmtId="192" fontId="51" fillId="42" borderId="15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93" fontId="51" fillId="0" borderId="16" xfId="0" applyNumberFormat="1" applyFont="1" applyBorder="1" applyAlignment="1">
      <alignment horizontal="center" vertical="center" shrinkToFit="1"/>
    </xf>
    <xf numFmtId="190" fontId="51" fillId="0" borderId="16" xfId="0" applyNumberFormat="1" applyFont="1" applyBorder="1" applyAlignment="1">
      <alignment horizontal="center" vertical="center"/>
    </xf>
    <xf numFmtId="0" fontId="51" fillId="41" borderId="16" xfId="0" applyFont="1" applyFill="1" applyBorder="1" applyAlignment="1">
      <alignment horizontal="center" vertical="center" shrinkToFit="1"/>
    </xf>
    <xf numFmtId="14" fontId="51" fillId="43" borderId="14" xfId="0" applyNumberFormat="1" applyFont="1" applyFill="1" applyBorder="1" applyAlignment="1">
      <alignment horizontal="center" vertical="center"/>
    </xf>
    <xf numFmtId="190" fontId="51" fillId="43" borderId="15" xfId="0" applyNumberFormat="1" applyFont="1" applyFill="1" applyBorder="1" applyAlignment="1">
      <alignment horizontal="center" vertical="center"/>
    </xf>
    <xf numFmtId="14" fontId="51" fillId="43" borderId="15" xfId="0" applyNumberFormat="1" applyFont="1" applyFill="1" applyBorder="1" applyAlignment="1">
      <alignment horizontal="center" vertical="center"/>
    </xf>
    <xf numFmtId="192" fontId="51" fillId="43" borderId="15" xfId="0" applyNumberFormat="1" applyFont="1" applyFill="1" applyBorder="1" applyAlignment="1">
      <alignment horizontal="center" vertical="center"/>
    </xf>
    <xf numFmtId="193" fontId="51" fillId="43" borderId="15" xfId="0" applyNumberFormat="1" applyFont="1" applyFill="1" applyBorder="1" applyAlignment="1">
      <alignment horizontal="center" vertical="center"/>
    </xf>
    <xf numFmtId="0" fontId="51" fillId="43" borderId="15" xfId="0" applyFont="1" applyFill="1" applyBorder="1" applyAlignment="1">
      <alignment horizontal="center" vertical="center"/>
    </xf>
    <xf numFmtId="0" fontId="51" fillId="43" borderId="16" xfId="0" applyFont="1" applyFill="1" applyBorder="1" applyAlignment="1">
      <alignment horizontal="center" vertical="center" shrinkToFit="1"/>
    </xf>
    <xf numFmtId="0" fontId="51" fillId="43" borderId="14" xfId="0" applyFont="1" applyFill="1" applyBorder="1" applyAlignment="1">
      <alignment horizontal="center" vertical="center"/>
    </xf>
    <xf numFmtId="193" fontId="51" fillId="43" borderId="15" xfId="0" applyNumberFormat="1" applyFont="1" applyFill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190" fontId="51" fillId="0" borderId="15" xfId="0" applyNumberFormat="1" applyFont="1" applyBorder="1" applyAlignment="1">
      <alignment horizontal="center" vertical="center" wrapText="1"/>
    </xf>
    <xf numFmtId="192" fontId="51" fillId="42" borderId="15" xfId="0" applyNumberFormat="1" applyFont="1" applyFill="1" applyBorder="1" applyAlignment="1">
      <alignment horizontal="center" vertical="center" wrapText="1"/>
    </xf>
    <xf numFmtId="193" fontId="51" fillId="0" borderId="15" xfId="0" applyNumberFormat="1" applyFont="1" applyBorder="1" applyAlignment="1">
      <alignment horizontal="center" vertical="center" wrapText="1"/>
    </xf>
    <xf numFmtId="0" fontId="51" fillId="38" borderId="15" xfId="0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190" fontId="51" fillId="0" borderId="10" xfId="78" applyNumberFormat="1" applyFont="1" applyFill="1" applyBorder="1" applyAlignment="1">
      <alignment horizontal="center" vertical="center" wrapText="1"/>
      <protection/>
    </xf>
    <xf numFmtId="192" fontId="51" fillId="0" borderId="10" xfId="78" applyNumberFormat="1" applyFont="1" applyFill="1" applyBorder="1" applyAlignment="1">
      <alignment horizontal="center" vertical="center" wrapText="1"/>
      <protection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10" xfId="78" applyFont="1" applyFill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4" fontId="51" fillId="0" borderId="14" xfId="0" applyNumberFormat="1" applyFont="1" applyFill="1" applyBorder="1" applyAlignment="1">
      <alignment horizontal="center" vertical="center" wrapText="1"/>
    </xf>
    <xf numFmtId="14" fontId="51" fillId="38" borderId="10" xfId="0" applyNumberFormat="1" applyFont="1" applyFill="1" applyBorder="1" applyAlignment="1">
      <alignment horizontal="center" vertical="center"/>
    </xf>
    <xf numFmtId="14" fontId="51" fillId="40" borderId="10" xfId="0" applyNumberFormat="1" applyFont="1" applyFill="1" applyBorder="1" applyAlignment="1">
      <alignment horizontal="center" vertical="center"/>
    </xf>
    <xf numFmtId="14" fontId="51" fillId="41" borderId="10" xfId="0" applyNumberFormat="1" applyFont="1" applyFill="1" applyBorder="1" applyAlignment="1">
      <alignment horizontal="center" vertical="center"/>
    </xf>
    <xf numFmtId="190" fontId="51" fillId="0" borderId="15" xfId="78" applyNumberFormat="1" applyFont="1" applyFill="1" applyBorder="1" applyAlignment="1">
      <alignment horizontal="center" vertical="center" wrapText="1"/>
      <protection/>
    </xf>
    <xf numFmtId="190" fontId="51" fillId="0" borderId="10" xfId="0" applyNumberFormat="1" applyFont="1" applyBorder="1" applyAlignment="1">
      <alignment horizontal="center" vertical="center"/>
    </xf>
    <xf numFmtId="190" fontId="51" fillId="38" borderId="10" xfId="0" applyNumberFormat="1" applyFont="1" applyFill="1" applyBorder="1" applyAlignment="1">
      <alignment horizontal="center" vertical="center"/>
    </xf>
    <xf numFmtId="190" fontId="51" fillId="40" borderId="10" xfId="0" applyNumberFormat="1" applyFont="1" applyFill="1" applyBorder="1" applyAlignment="1">
      <alignment horizontal="center" vertical="center"/>
    </xf>
    <xf numFmtId="190" fontId="51" fillId="41" borderId="10" xfId="0" applyNumberFormat="1" applyFont="1" applyFill="1" applyBorder="1" applyAlignment="1">
      <alignment horizontal="center" vertical="center"/>
    </xf>
    <xf numFmtId="14" fontId="51" fillId="0" borderId="15" xfId="0" applyNumberFormat="1" applyFont="1" applyFill="1" applyBorder="1" applyAlignment="1">
      <alignment horizontal="center" vertical="center" wrapText="1"/>
    </xf>
    <xf numFmtId="192" fontId="51" fillId="0" borderId="15" xfId="78" applyNumberFormat="1" applyFont="1" applyFill="1" applyBorder="1" applyAlignment="1">
      <alignment horizontal="center" vertical="center" wrapText="1"/>
      <protection/>
    </xf>
    <xf numFmtId="192" fontId="51" fillId="42" borderId="10" xfId="0" applyNumberFormat="1" applyFont="1" applyFill="1" applyBorder="1" applyAlignment="1">
      <alignment horizontal="center" vertical="center"/>
    </xf>
    <xf numFmtId="192" fontId="51" fillId="0" borderId="10" xfId="0" applyNumberFormat="1" applyFont="1" applyBorder="1" applyAlignment="1">
      <alignment horizontal="center" vertical="center"/>
    </xf>
    <xf numFmtId="192" fontId="51" fillId="38" borderId="10" xfId="0" applyNumberFormat="1" applyFont="1" applyFill="1" applyBorder="1" applyAlignment="1">
      <alignment horizontal="center" vertical="center"/>
    </xf>
    <xf numFmtId="192" fontId="51" fillId="40" borderId="10" xfId="0" applyNumberFormat="1" applyFont="1" applyFill="1" applyBorder="1" applyAlignment="1">
      <alignment horizontal="center" vertical="center"/>
    </xf>
    <xf numFmtId="192" fontId="51" fillId="41" borderId="10" xfId="0" applyNumberFormat="1" applyFont="1" applyFill="1" applyBorder="1" applyAlignment="1">
      <alignment horizontal="center" vertical="center"/>
    </xf>
    <xf numFmtId="193" fontId="51" fillId="0" borderId="15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Border="1" applyAlignment="1">
      <alignment horizontal="center" vertical="center"/>
    </xf>
    <xf numFmtId="193" fontId="51" fillId="38" borderId="10" xfId="0" applyNumberFormat="1" applyFont="1" applyFill="1" applyBorder="1" applyAlignment="1">
      <alignment horizontal="center" vertical="center"/>
    </xf>
    <xf numFmtId="193" fontId="51" fillId="40" borderId="10" xfId="0" applyNumberFormat="1" applyFont="1" applyFill="1" applyBorder="1" applyAlignment="1">
      <alignment horizontal="center" vertical="center"/>
    </xf>
    <xf numFmtId="193" fontId="51" fillId="41" borderId="10" xfId="0" applyNumberFormat="1" applyFont="1" applyFill="1" applyBorder="1" applyAlignment="1">
      <alignment horizontal="center" vertical="center"/>
    </xf>
    <xf numFmtId="0" fontId="51" fillId="0" borderId="15" xfId="78" applyFont="1" applyFill="1" applyBorder="1" applyAlignment="1">
      <alignment horizontal="center" vertical="center" wrapText="1"/>
      <protection/>
    </xf>
    <xf numFmtId="0" fontId="51" fillId="38" borderId="10" xfId="0" applyFont="1" applyFill="1" applyBorder="1" applyAlignment="1">
      <alignment horizontal="center" vertical="center"/>
    </xf>
    <xf numFmtId="0" fontId="51" fillId="40" borderId="10" xfId="0" applyFont="1" applyFill="1" applyBorder="1" applyAlignment="1">
      <alignment horizontal="center" vertical="center"/>
    </xf>
    <xf numFmtId="0" fontId="51" fillId="0" borderId="16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shrinkToFit="1"/>
    </xf>
    <xf numFmtId="0" fontId="51" fillId="38" borderId="10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/>
    </xf>
    <xf numFmtId="0" fontId="51" fillId="41" borderId="10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/>
    </xf>
    <xf numFmtId="0" fontId="51" fillId="41" borderId="10" xfId="0" applyFont="1" applyFill="1" applyBorder="1" applyAlignment="1">
      <alignment horizontal="center" vertical="center"/>
    </xf>
    <xf numFmtId="193" fontId="51" fillId="0" borderId="10" xfId="0" applyNumberFormat="1" applyFont="1" applyBorder="1" applyAlignment="1">
      <alignment horizontal="center" vertical="center" shrinkToFit="1"/>
    </xf>
    <xf numFmtId="193" fontId="51" fillId="40" borderId="10" xfId="0" applyNumberFormat="1" applyFont="1" applyFill="1" applyBorder="1" applyAlignment="1">
      <alignment horizontal="center" vertical="center" shrinkToFit="1"/>
    </xf>
    <xf numFmtId="193" fontId="51" fillId="41" borderId="10" xfId="0" applyNumberFormat="1" applyFont="1" applyFill="1" applyBorder="1" applyAlignment="1">
      <alignment horizontal="center" vertical="center" shrinkToFit="1"/>
    </xf>
    <xf numFmtId="0" fontId="51" fillId="0" borderId="15" xfId="0" applyNumberFormat="1" applyFont="1" applyFill="1" applyBorder="1" applyAlignment="1">
      <alignment horizontal="center" vertical="center" wrapText="1" shrinkToFit="1"/>
    </xf>
    <xf numFmtId="0" fontId="51" fillId="0" borderId="15" xfId="0" applyNumberFormat="1" applyFont="1" applyFill="1" applyBorder="1" applyAlignment="1">
      <alignment horizontal="center" vertical="center" wrapText="1"/>
    </xf>
    <xf numFmtId="14" fontId="51" fillId="25" borderId="10" xfId="0" applyNumberFormat="1" applyFont="1" applyFill="1" applyBorder="1" applyAlignment="1">
      <alignment horizontal="center" vertical="center" wrapText="1"/>
    </xf>
    <xf numFmtId="190" fontId="51" fillId="25" borderId="10" xfId="0" applyNumberFormat="1" applyFont="1" applyFill="1" applyBorder="1" applyAlignment="1">
      <alignment horizontal="center" vertical="center" wrapText="1"/>
    </xf>
    <xf numFmtId="190" fontId="51" fillId="25" borderId="10" xfId="78" applyNumberFormat="1" applyFont="1" applyFill="1" applyBorder="1" applyAlignment="1">
      <alignment horizontal="center" vertical="center" wrapText="1"/>
      <protection/>
    </xf>
    <xf numFmtId="192" fontId="51" fillId="25" borderId="10" xfId="78" applyNumberFormat="1" applyFont="1" applyFill="1" applyBorder="1" applyAlignment="1">
      <alignment horizontal="center" vertical="center" wrapText="1"/>
      <protection/>
    </xf>
    <xf numFmtId="193" fontId="51" fillId="25" borderId="10" xfId="0" applyNumberFormat="1" applyFont="1" applyFill="1" applyBorder="1" applyAlignment="1">
      <alignment horizontal="center" vertical="center" wrapText="1"/>
    </xf>
    <xf numFmtId="0" fontId="51" fillId="25" borderId="10" xfId="78" applyFont="1" applyFill="1" applyBorder="1" applyAlignment="1">
      <alignment horizontal="center" vertical="center" wrapText="1"/>
      <protection/>
    </xf>
    <xf numFmtId="0" fontId="51" fillId="25" borderId="10" xfId="0" applyNumberFormat="1" applyFont="1" applyFill="1" applyBorder="1" applyAlignment="1">
      <alignment horizontal="center" vertical="center" wrapText="1"/>
    </xf>
    <xf numFmtId="0" fontId="51" fillId="25" borderId="10" xfId="0" applyFont="1" applyFill="1" applyBorder="1" applyAlignment="1">
      <alignment horizontal="center" vertical="center"/>
    </xf>
    <xf numFmtId="14" fontId="51" fillId="33" borderId="14" xfId="0" applyNumberFormat="1" applyFont="1" applyFill="1" applyBorder="1" applyAlignment="1">
      <alignment horizontal="center" vertical="center" wrapText="1"/>
    </xf>
    <xf numFmtId="190" fontId="51" fillId="33" borderId="15" xfId="78" applyNumberFormat="1" applyFont="1" applyFill="1" applyBorder="1" applyAlignment="1">
      <alignment horizontal="center" vertical="center" wrapText="1"/>
      <protection/>
    </xf>
    <xf numFmtId="14" fontId="51" fillId="33" borderId="15" xfId="0" applyNumberFormat="1" applyFont="1" applyFill="1" applyBorder="1" applyAlignment="1">
      <alignment horizontal="center" vertical="center" wrapText="1"/>
    </xf>
    <xf numFmtId="192" fontId="51" fillId="33" borderId="15" xfId="78" applyNumberFormat="1" applyFont="1" applyFill="1" applyBorder="1" applyAlignment="1">
      <alignment horizontal="center" vertical="center" wrapText="1"/>
      <protection/>
    </xf>
    <xf numFmtId="193" fontId="51" fillId="33" borderId="15" xfId="0" applyNumberFormat="1" applyFont="1" applyFill="1" applyBorder="1" applyAlignment="1">
      <alignment horizontal="center" vertical="center" wrapText="1"/>
    </xf>
    <xf numFmtId="0" fontId="51" fillId="33" borderId="15" xfId="78" applyFont="1" applyFill="1" applyBorder="1" applyAlignment="1">
      <alignment horizontal="center" vertical="center" wrapText="1"/>
      <protection/>
    </xf>
    <xf numFmtId="0" fontId="51" fillId="33" borderId="15" xfId="0" applyFont="1" applyFill="1" applyBorder="1" applyAlignment="1">
      <alignment horizontal="center" vertical="center"/>
    </xf>
    <xf numFmtId="0" fontId="51" fillId="33" borderId="15" xfId="0" applyNumberFormat="1" applyFont="1" applyFill="1" applyBorder="1" applyAlignment="1">
      <alignment horizontal="center" vertical="center" wrapText="1" shrinkToFit="1"/>
    </xf>
    <xf numFmtId="14" fontId="51" fillId="25" borderId="14" xfId="0" applyNumberFormat="1" applyFont="1" applyFill="1" applyBorder="1" applyAlignment="1">
      <alignment horizontal="center" vertical="center" wrapText="1"/>
    </xf>
    <xf numFmtId="190" fontId="51" fillId="25" borderId="15" xfId="0" applyNumberFormat="1" applyFont="1" applyFill="1" applyBorder="1" applyAlignment="1">
      <alignment horizontal="center" vertical="center" wrapText="1"/>
    </xf>
    <xf numFmtId="14" fontId="51" fillId="25" borderId="15" xfId="0" applyNumberFormat="1" applyFont="1" applyFill="1" applyBorder="1" applyAlignment="1">
      <alignment horizontal="center" vertical="center" wrapText="1"/>
    </xf>
    <xf numFmtId="190" fontId="51" fillId="25" borderId="15" xfId="78" applyNumberFormat="1" applyFont="1" applyFill="1" applyBorder="1" applyAlignment="1">
      <alignment horizontal="center" vertical="center" wrapText="1"/>
      <protection/>
    </xf>
    <xf numFmtId="192" fontId="51" fillId="25" borderId="15" xfId="78" applyNumberFormat="1" applyFont="1" applyFill="1" applyBorder="1" applyAlignment="1">
      <alignment horizontal="center" vertical="center" wrapText="1"/>
      <protection/>
    </xf>
    <xf numFmtId="193" fontId="51" fillId="25" borderId="15" xfId="0" applyNumberFormat="1" applyFont="1" applyFill="1" applyBorder="1" applyAlignment="1">
      <alignment horizontal="center" vertical="center" wrapText="1"/>
    </xf>
    <xf numFmtId="0" fontId="51" fillId="25" borderId="15" xfId="78" applyFont="1" applyFill="1" applyBorder="1" applyAlignment="1">
      <alignment horizontal="center" vertical="center" wrapText="1"/>
      <protection/>
    </xf>
    <xf numFmtId="0" fontId="51" fillId="25" borderId="16" xfId="0" applyFont="1" applyFill="1" applyBorder="1" applyAlignment="1">
      <alignment horizontal="center" vertical="center"/>
    </xf>
    <xf numFmtId="0" fontId="51" fillId="25" borderId="14" xfId="0" applyFont="1" applyFill="1" applyBorder="1" applyAlignment="1">
      <alignment horizontal="center" vertical="center"/>
    </xf>
    <xf numFmtId="0" fontId="51" fillId="25" borderId="15" xfId="0" applyFont="1" applyFill="1" applyBorder="1" applyAlignment="1">
      <alignment horizontal="center" vertical="center"/>
    </xf>
    <xf numFmtId="0" fontId="51" fillId="25" borderId="15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193" fontId="55" fillId="35" borderId="10" xfId="55" applyNumberFormat="1" applyFont="1" applyFill="1" applyBorder="1" applyAlignment="1">
      <alignment horizontal="center" vertical="center" shrinkToFit="1"/>
      <protection/>
    </xf>
    <xf numFmtId="193" fontId="57" fillId="38" borderId="10" xfId="0" applyNumberFormat="1" applyFont="1" applyFill="1" applyBorder="1" applyAlignment="1">
      <alignment horizontal="center" vertical="center" shrinkToFit="1"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193" fontId="53" fillId="38" borderId="15" xfId="0" applyNumberFormat="1" applyFont="1" applyFill="1" applyBorder="1" applyAlignment="1">
      <alignment horizontal="center" vertical="center" shrinkToFit="1"/>
    </xf>
    <xf numFmtId="193" fontId="57" fillId="35" borderId="10" xfId="55" applyNumberFormat="1" applyFont="1" applyFill="1" applyBorder="1" applyAlignment="1">
      <alignment horizontal="center" vertical="center" shrinkToFit="1"/>
      <protection/>
    </xf>
    <xf numFmtId="193" fontId="57" fillId="35" borderId="10" xfId="54" applyNumberFormat="1" applyFont="1" applyFill="1" applyBorder="1" applyAlignment="1">
      <alignment horizontal="center" vertical="center" shrinkToFit="1"/>
      <protection/>
    </xf>
    <xf numFmtId="193" fontId="53" fillId="38" borderId="10" xfId="0" applyNumberFormat="1" applyFont="1" applyFill="1" applyBorder="1" applyAlignment="1">
      <alignment horizontal="center" vertical="center" shrinkToFit="1"/>
    </xf>
  </cellXfs>
  <cellStyles count="9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oft Excel]&#10;&#10;Comment=The open=/f lines load custom functions into the Paste Function list.&#10;&#10;Maximized=1&#10;&#10;AutoFormat=" xfId="33"/>
    <cellStyle name="oft Excel]&#10;&#10;Comment=The open=/f lines load custom functions into the Paste Function list.&#10;&#10;Maximized=1&#10;&#10;AutoFormat= 2" xfId="34"/>
    <cellStyle name="一般 10" xfId="35"/>
    <cellStyle name="一般 10 2" xfId="36"/>
    <cellStyle name="一般 11" xfId="37"/>
    <cellStyle name="一般 11 2" xfId="38"/>
    <cellStyle name="一般 12" xfId="39"/>
    <cellStyle name="一般 12 2" xfId="40"/>
    <cellStyle name="一般 13" xfId="41"/>
    <cellStyle name="一般 13 2" xfId="42"/>
    <cellStyle name="一般 14" xfId="43"/>
    <cellStyle name="一般 14 2" xfId="44"/>
    <cellStyle name="一般 15" xfId="45"/>
    <cellStyle name="一般 15 2" xfId="46"/>
    <cellStyle name="一般 16" xfId="47"/>
    <cellStyle name="一般 16 2" xfId="48"/>
    <cellStyle name="一般 17" xfId="49"/>
    <cellStyle name="一般 18" xfId="50"/>
    <cellStyle name="一般 19" xfId="51"/>
    <cellStyle name="一般 2" xfId="52"/>
    <cellStyle name="一般 2 2" xfId="53"/>
    <cellStyle name="一般 3" xfId="54"/>
    <cellStyle name="一般 3 2" xfId="55"/>
    <cellStyle name="一般 3 2 2" xfId="56"/>
    <cellStyle name="一般 3 2 2 2" xfId="57"/>
    <cellStyle name="一般 3 2 3" xfId="58"/>
    <cellStyle name="一般 3 3" xfId="59"/>
    <cellStyle name="一般 3 3 2" xfId="60"/>
    <cellStyle name="一般 3 4" xfId="61"/>
    <cellStyle name="一般 4" xfId="62"/>
    <cellStyle name="一般 4 2" xfId="63"/>
    <cellStyle name="一般 4 2 2" xfId="64"/>
    <cellStyle name="一般 4 3" xfId="65"/>
    <cellStyle name="一般 5" xfId="66"/>
    <cellStyle name="一般 5 2" xfId="67"/>
    <cellStyle name="一般 5 2 2" xfId="68"/>
    <cellStyle name="一般 5 3" xfId="69"/>
    <cellStyle name="一般 6" xfId="70"/>
    <cellStyle name="一般 6 2" xfId="71"/>
    <cellStyle name="一般 7" xfId="72"/>
    <cellStyle name="一般 7 2" xfId="73"/>
    <cellStyle name="一般 8" xfId="74"/>
    <cellStyle name="一般 8 2" xfId="75"/>
    <cellStyle name="一般 9" xfId="76"/>
    <cellStyle name="一般 9 2" xfId="77"/>
    <cellStyle name="一般_Sheet1" xfId="78"/>
    <cellStyle name="Comma [0]" xfId="79"/>
    <cellStyle name="Followed Hyperlink" xfId="80"/>
    <cellStyle name="不良" xfId="81"/>
    <cellStyle name="中性色" xfId="82"/>
    <cellStyle name="合計" xfId="83"/>
    <cellStyle name="Percent" xfId="84"/>
    <cellStyle name="良好" xfId="85"/>
    <cellStyle name="計算" xfId="86"/>
    <cellStyle name="記事" xfId="87"/>
    <cellStyle name="Currency" xfId="88"/>
    <cellStyle name="Currency [0]" xfId="89"/>
    <cellStyle name="Comma" xfId="90"/>
    <cellStyle name="連結的儲存格" xfId="91"/>
    <cellStyle name="Hyperlink" xfId="92"/>
    <cellStyle name="說明文字" xfId="93"/>
    <cellStyle name="輔色1" xfId="94"/>
    <cellStyle name="輔色2" xfId="95"/>
    <cellStyle name="輔色3" xfId="96"/>
    <cellStyle name="輔色4" xfId="97"/>
    <cellStyle name="輔色5" xfId="98"/>
    <cellStyle name="輔色6" xfId="99"/>
    <cellStyle name="標題" xfId="100"/>
    <cellStyle name="標題  2" xfId="101"/>
    <cellStyle name="標題  3" xfId="102"/>
    <cellStyle name="標題  4" xfId="103"/>
    <cellStyle name="標題 1" xfId="104"/>
    <cellStyle name="輸入" xfId="105"/>
    <cellStyle name="輸出" xfId="106"/>
    <cellStyle name="檢查儲存格" xfId="107"/>
    <cellStyle name="警告文字" xfId="108"/>
  </cellStyles>
  <dxfs count="134"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90"/>
  <sheetViews>
    <sheetView workbookViewId="0" topLeftCell="A11">
      <selection activeCell="E42" sqref="E42"/>
    </sheetView>
  </sheetViews>
  <sheetFormatPr defaultColWidth="9.00390625" defaultRowHeight="15.75" customHeight="1" outlineLevelCol="1"/>
  <cols>
    <col min="1" max="1" width="15.125" style="73" bestFit="1" customWidth="1"/>
    <col min="2" max="2" width="9.875" style="18" customWidth="1"/>
    <col min="3" max="3" width="14.00390625" style="73" customWidth="1" outlineLevel="1"/>
    <col min="4" max="4" width="9.125" style="18" customWidth="1"/>
    <col min="5" max="5" width="10.125" style="18" customWidth="1"/>
    <col min="6" max="6" width="12.375" style="18" customWidth="1" outlineLevel="1"/>
    <col min="7" max="8" width="13.625" style="18" customWidth="1" outlineLevel="1"/>
    <col min="9" max="9" width="45.50390625" style="18" customWidth="1"/>
    <col min="10" max="10" width="39.875" style="18" customWidth="1"/>
    <col min="11" max="11" width="17.625" style="18" customWidth="1"/>
    <col min="12" max="12" width="26.375" style="18" customWidth="1"/>
    <col min="13" max="13" width="16.125" style="18" customWidth="1"/>
    <col min="14" max="14" width="5.625" style="18" customWidth="1"/>
    <col min="15" max="16384" width="9.00390625" style="18" customWidth="1"/>
  </cols>
  <sheetData>
    <row r="1" spans="1:14" ht="15.75" customHeight="1">
      <c r="A1" s="238" t="s">
        <v>163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24" s="14" customFormat="1" ht="15.75" customHeight="1">
      <c r="A2" s="72" t="s">
        <v>5</v>
      </c>
      <c r="B2" s="19" t="s">
        <v>6</v>
      </c>
      <c r="C2" s="72" t="s">
        <v>7</v>
      </c>
      <c r="D2" s="20" t="s">
        <v>8</v>
      </c>
      <c r="E2" s="21" t="s">
        <v>0</v>
      </c>
      <c r="F2" s="20" t="s">
        <v>9</v>
      </c>
      <c r="G2" s="20" t="s">
        <v>10</v>
      </c>
      <c r="H2" s="22" t="s">
        <v>1</v>
      </c>
      <c r="I2" s="23" t="s">
        <v>11</v>
      </c>
      <c r="J2" s="21" t="s">
        <v>2</v>
      </c>
      <c r="K2" s="21" t="s">
        <v>44</v>
      </c>
      <c r="L2" s="21" t="s">
        <v>45</v>
      </c>
      <c r="M2" s="21" t="s">
        <v>3</v>
      </c>
      <c r="N2" s="21" t="s">
        <v>4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</row>
    <row r="3" spans="1:124" s="63" customFormat="1" ht="15.75" customHeight="1">
      <c r="A3" s="116">
        <v>43528</v>
      </c>
      <c r="B3" s="117">
        <v>0.4375</v>
      </c>
      <c r="C3" s="118">
        <v>43528</v>
      </c>
      <c r="D3" s="117">
        <v>0.4791666666666667</v>
      </c>
      <c r="E3" s="119" t="s">
        <v>144</v>
      </c>
      <c r="F3" s="120" t="s">
        <v>25</v>
      </c>
      <c r="G3" s="120" t="s">
        <v>26</v>
      </c>
      <c r="H3" s="121" t="s">
        <v>80</v>
      </c>
      <c r="I3" s="122" t="s">
        <v>176</v>
      </c>
      <c r="J3" s="123" t="s">
        <v>177</v>
      </c>
      <c r="K3" s="121" t="s">
        <v>177</v>
      </c>
      <c r="L3" s="124" t="s">
        <v>178</v>
      </c>
      <c r="M3" s="121" t="s">
        <v>179</v>
      </c>
      <c r="N3" s="121">
        <v>6</v>
      </c>
      <c r="O3" s="58"/>
      <c r="P3" s="59"/>
      <c r="Q3" s="58"/>
      <c r="R3" s="60"/>
      <c r="S3" s="61"/>
      <c r="T3" s="61"/>
      <c r="U3" s="61"/>
      <c r="V3" s="61"/>
      <c r="W3" s="61"/>
      <c r="X3" s="61"/>
      <c r="Y3" s="61"/>
      <c r="Z3" s="61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</row>
    <row r="4" spans="1:124" s="14" customFormat="1" ht="15.75" customHeight="1">
      <c r="A4" s="98">
        <v>43528</v>
      </c>
      <c r="B4" s="99">
        <v>0.5416666666666666</v>
      </c>
      <c r="C4" s="100">
        <v>43528</v>
      </c>
      <c r="D4" s="99">
        <v>0.5625</v>
      </c>
      <c r="E4" s="101" t="s">
        <v>144</v>
      </c>
      <c r="F4" s="102" t="s">
        <v>25</v>
      </c>
      <c r="G4" s="102" t="s">
        <v>26</v>
      </c>
      <c r="H4" s="103" t="s">
        <v>100</v>
      </c>
      <c r="I4" s="104" t="s">
        <v>173</v>
      </c>
      <c r="J4" s="105" t="s">
        <v>150</v>
      </c>
      <c r="K4" s="103" t="s">
        <v>150</v>
      </c>
      <c r="L4" s="106" t="s">
        <v>101</v>
      </c>
      <c r="M4" s="102" t="s">
        <v>102</v>
      </c>
      <c r="N4" s="103">
        <v>7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</row>
    <row r="5" spans="1:124" s="63" customFormat="1" ht="15.75" customHeight="1">
      <c r="A5" s="171">
        <v>43528</v>
      </c>
      <c r="B5" s="175">
        <v>0.5416666666666666</v>
      </c>
      <c r="C5" s="180">
        <f>A5</f>
        <v>43528</v>
      </c>
      <c r="D5" s="175">
        <f>B5+TIME(0,30,0)</f>
        <v>0.5625</v>
      </c>
      <c r="E5" s="181">
        <f>WEEKDAY(A5)</f>
        <v>2</v>
      </c>
      <c r="F5" s="187" t="s">
        <v>25</v>
      </c>
      <c r="G5" s="187" t="s">
        <v>26</v>
      </c>
      <c r="H5" s="192" t="s">
        <v>52</v>
      </c>
      <c r="I5" s="195" t="s">
        <v>211</v>
      </c>
      <c r="J5" s="200" t="s">
        <v>212</v>
      </c>
      <c r="K5" s="198" t="s">
        <v>213</v>
      </c>
      <c r="L5" s="198" t="s">
        <v>214</v>
      </c>
      <c r="M5" s="198" t="s">
        <v>57</v>
      </c>
      <c r="N5" s="205">
        <v>5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</row>
    <row r="6" spans="1:124" s="63" customFormat="1" ht="15" customHeight="1">
      <c r="A6" s="171">
        <v>43528</v>
      </c>
      <c r="B6" s="175">
        <f>D5</f>
        <v>0.5625</v>
      </c>
      <c r="C6" s="180">
        <f>A6</f>
        <v>43528</v>
      </c>
      <c r="D6" s="175">
        <f>B6+TIME(0,30,0)</f>
        <v>0.5833333333333334</v>
      </c>
      <c r="E6" s="181">
        <f>WEEKDAY(A6)</f>
        <v>2</v>
      </c>
      <c r="F6" s="187" t="s">
        <v>25</v>
      </c>
      <c r="G6" s="187" t="s">
        <v>26</v>
      </c>
      <c r="H6" s="192" t="s">
        <v>52</v>
      </c>
      <c r="I6" s="195" t="s">
        <v>215</v>
      </c>
      <c r="J6" s="200" t="s">
        <v>212</v>
      </c>
      <c r="K6" s="198" t="s">
        <v>212</v>
      </c>
      <c r="L6" s="198" t="s">
        <v>214</v>
      </c>
      <c r="M6" s="198" t="s">
        <v>57</v>
      </c>
      <c r="N6" s="205">
        <v>5</v>
      </c>
      <c r="O6" s="65"/>
      <c r="P6" s="59"/>
      <c r="Q6" s="58"/>
      <c r="R6" s="60"/>
      <c r="S6" s="61"/>
      <c r="T6" s="61"/>
      <c r="U6" s="61"/>
      <c r="V6" s="61"/>
      <c r="W6" s="61"/>
      <c r="X6" s="61"/>
      <c r="Y6" s="61"/>
      <c r="Z6" s="61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</row>
    <row r="7" spans="1:124" s="66" customFormat="1" ht="15" customHeight="1">
      <c r="A7" s="116">
        <v>43529</v>
      </c>
      <c r="B7" s="117">
        <v>0.5833333333333334</v>
      </c>
      <c r="C7" s="125">
        <v>43529</v>
      </c>
      <c r="D7" s="117">
        <v>0.625</v>
      </c>
      <c r="E7" s="119" t="s">
        <v>168</v>
      </c>
      <c r="F7" s="120" t="s">
        <v>25</v>
      </c>
      <c r="G7" s="120" t="s">
        <v>26</v>
      </c>
      <c r="H7" s="121" t="s">
        <v>80</v>
      </c>
      <c r="I7" s="122" t="s">
        <v>180</v>
      </c>
      <c r="J7" s="123" t="s">
        <v>181</v>
      </c>
      <c r="K7" s="121" t="s">
        <v>181</v>
      </c>
      <c r="L7" s="124" t="s">
        <v>87</v>
      </c>
      <c r="M7" s="121" t="s">
        <v>88</v>
      </c>
      <c r="N7" s="121">
        <v>5</v>
      </c>
      <c r="O7" s="65"/>
      <c r="P7" s="59"/>
      <c r="Q7" s="58"/>
      <c r="R7" s="60"/>
      <c r="S7" s="61"/>
      <c r="T7" s="61"/>
      <c r="U7" s="61"/>
      <c r="V7" s="61"/>
      <c r="W7" s="61"/>
      <c r="X7" s="61"/>
      <c r="Y7" s="61"/>
      <c r="Z7" s="61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</row>
    <row r="8" spans="1:124" s="63" customFormat="1" ht="15" customHeight="1">
      <c r="A8" s="126">
        <v>43530</v>
      </c>
      <c r="B8" s="127">
        <v>0.3541666666666667</v>
      </c>
      <c r="C8" s="128">
        <v>43530</v>
      </c>
      <c r="D8" s="127">
        <v>0.375</v>
      </c>
      <c r="E8" s="129" t="s">
        <v>170</v>
      </c>
      <c r="F8" s="130" t="s">
        <v>51</v>
      </c>
      <c r="G8" s="130" t="s">
        <v>24</v>
      </c>
      <c r="H8" s="131" t="s">
        <v>100</v>
      </c>
      <c r="I8" s="132" t="s">
        <v>103</v>
      </c>
      <c r="J8" s="133" t="s">
        <v>104</v>
      </c>
      <c r="K8" s="131" t="s">
        <v>68</v>
      </c>
      <c r="L8" s="134" t="s">
        <v>99</v>
      </c>
      <c r="M8" s="131" t="s">
        <v>83</v>
      </c>
      <c r="N8" s="131">
        <v>20</v>
      </c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</row>
    <row r="9" spans="1:124" s="63" customFormat="1" ht="15" customHeight="1">
      <c r="A9" s="126">
        <v>43530</v>
      </c>
      <c r="B9" s="127">
        <v>0.375</v>
      </c>
      <c r="C9" s="128">
        <v>43530</v>
      </c>
      <c r="D9" s="127">
        <v>0.3854166666666667</v>
      </c>
      <c r="E9" s="129" t="s">
        <v>170</v>
      </c>
      <c r="F9" s="130" t="s">
        <v>51</v>
      </c>
      <c r="G9" s="130" t="s">
        <v>24</v>
      </c>
      <c r="H9" s="131" t="s">
        <v>100</v>
      </c>
      <c r="I9" s="132" t="s">
        <v>105</v>
      </c>
      <c r="J9" s="133" t="s">
        <v>104</v>
      </c>
      <c r="K9" s="131" t="s">
        <v>68</v>
      </c>
      <c r="L9" s="134" t="s">
        <v>99</v>
      </c>
      <c r="M9" s="131" t="s">
        <v>83</v>
      </c>
      <c r="N9" s="131">
        <v>20</v>
      </c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</row>
    <row r="10" spans="1:123" s="63" customFormat="1" ht="15" customHeight="1">
      <c r="A10" s="135">
        <v>43530</v>
      </c>
      <c r="B10" s="136">
        <v>0.3854166666666667</v>
      </c>
      <c r="C10" s="137">
        <v>43530</v>
      </c>
      <c r="D10" s="136">
        <v>0.3958333333333333</v>
      </c>
      <c r="E10" s="138" t="s">
        <v>170</v>
      </c>
      <c r="F10" s="139" t="s">
        <v>51</v>
      </c>
      <c r="G10" s="139" t="s">
        <v>24</v>
      </c>
      <c r="H10" s="139" t="s">
        <v>100</v>
      </c>
      <c r="I10" s="140" t="s">
        <v>106</v>
      </c>
      <c r="J10" s="141" t="s">
        <v>107</v>
      </c>
      <c r="K10" s="142" t="s">
        <v>70</v>
      </c>
      <c r="L10" s="143" t="s">
        <v>99</v>
      </c>
      <c r="M10" s="142" t="s">
        <v>83</v>
      </c>
      <c r="N10" s="142">
        <v>20</v>
      </c>
      <c r="O10" s="59"/>
      <c r="P10" s="58"/>
      <c r="Q10" s="60"/>
      <c r="R10" s="61"/>
      <c r="S10" s="61"/>
      <c r="T10" s="61"/>
      <c r="U10" s="61"/>
      <c r="V10" s="61"/>
      <c r="W10" s="61"/>
      <c r="X10" s="61"/>
      <c r="Y10" s="61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</row>
    <row r="11" spans="1:124" s="63" customFormat="1" ht="15" customHeight="1">
      <c r="A11" s="215">
        <v>43530</v>
      </c>
      <c r="B11" s="216">
        <v>0.3958333333333333</v>
      </c>
      <c r="C11" s="217">
        <f>A11</f>
        <v>43530</v>
      </c>
      <c r="D11" s="216">
        <f>B11+TIME(1,0,0)</f>
        <v>0.4375</v>
      </c>
      <c r="E11" s="218">
        <f>WEEKDAY(A11)</f>
        <v>4</v>
      </c>
      <c r="F11" s="219" t="s">
        <v>25</v>
      </c>
      <c r="G11" s="219" t="s">
        <v>26</v>
      </c>
      <c r="H11" s="220" t="s">
        <v>52</v>
      </c>
      <c r="I11" s="234" t="s">
        <v>216</v>
      </c>
      <c r="J11" s="235" t="s">
        <v>217</v>
      </c>
      <c r="K11" s="221" t="s">
        <v>217</v>
      </c>
      <c r="L11" s="221" t="s">
        <v>214</v>
      </c>
      <c r="M11" s="221" t="s">
        <v>56</v>
      </c>
      <c r="N11" s="221">
        <v>10</v>
      </c>
      <c r="O11" s="67"/>
      <c r="P11" s="59"/>
      <c r="Q11" s="58"/>
      <c r="R11" s="60"/>
      <c r="S11" s="61"/>
      <c r="T11" s="61"/>
      <c r="U11" s="61"/>
      <c r="V11" s="61"/>
      <c r="W11" s="61"/>
      <c r="X11" s="61"/>
      <c r="Y11" s="61"/>
      <c r="Z11" s="61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</row>
    <row r="12" spans="1:124" s="69" customFormat="1" ht="15" customHeight="1">
      <c r="A12" s="116">
        <v>43530</v>
      </c>
      <c r="B12" s="117">
        <v>0.40277777777777773</v>
      </c>
      <c r="C12" s="125">
        <v>43530</v>
      </c>
      <c r="D12" s="117">
        <v>0.4166666666666667</v>
      </c>
      <c r="E12" s="144" t="s">
        <v>170</v>
      </c>
      <c r="F12" s="120" t="s">
        <v>25</v>
      </c>
      <c r="G12" s="120" t="s">
        <v>26</v>
      </c>
      <c r="H12" s="121" t="s">
        <v>100</v>
      </c>
      <c r="I12" s="122" t="s">
        <v>112</v>
      </c>
      <c r="J12" s="145" t="s">
        <v>148</v>
      </c>
      <c r="K12" s="146" t="s">
        <v>232</v>
      </c>
      <c r="L12" s="124" t="s">
        <v>99</v>
      </c>
      <c r="M12" s="121" t="s">
        <v>113</v>
      </c>
      <c r="N12" s="121">
        <v>35</v>
      </c>
      <c r="O12" s="59"/>
      <c r="P12" s="58"/>
      <c r="Q12" s="60"/>
      <c r="R12" s="61"/>
      <c r="S12" s="61"/>
      <c r="T12" s="61"/>
      <c r="U12" s="61"/>
      <c r="V12" s="61"/>
      <c r="W12" s="61"/>
      <c r="X12" s="61"/>
      <c r="Y12" s="61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3"/>
    </row>
    <row r="13" spans="1:124" s="63" customFormat="1" ht="15" customHeight="1">
      <c r="A13" s="116">
        <v>43530</v>
      </c>
      <c r="B13" s="117">
        <v>0.4166666666666667</v>
      </c>
      <c r="C13" s="125">
        <v>43530</v>
      </c>
      <c r="D13" s="117">
        <v>0.4583333333333333</v>
      </c>
      <c r="E13" s="144" t="s">
        <v>170</v>
      </c>
      <c r="F13" s="120" t="s">
        <v>25</v>
      </c>
      <c r="G13" s="120" t="s">
        <v>26</v>
      </c>
      <c r="H13" s="121" t="s">
        <v>116</v>
      </c>
      <c r="I13" s="147" t="s">
        <v>114</v>
      </c>
      <c r="J13" s="123" t="s">
        <v>182</v>
      </c>
      <c r="K13" s="121" t="s">
        <v>182</v>
      </c>
      <c r="L13" s="124" t="s">
        <v>99</v>
      </c>
      <c r="M13" s="120" t="s">
        <v>115</v>
      </c>
      <c r="N13" s="121">
        <v>20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</row>
    <row r="14" spans="1:124" s="66" customFormat="1" ht="15" customHeight="1">
      <c r="A14" s="223">
        <v>43530</v>
      </c>
      <c r="B14" s="224">
        <v>0.4375</v>
      </c>
      <c r="C14" s="225">
        <f>A14</f>
        <v>43530</v>
      </c>
      <c r="D14" s="226">
        <f>B14+TIME(1,30,0)</f>
        <v>0.5</v>
      </c>
      <c r="E14" s="227">
        <f>WEEKDAY(A14)</f>
        <v>4</v>
      </c>
      <c r="F14" s="228" t="s">
        <v>51</v>
      </c>
      <c r="G14" s="228" t="s">
        <v>24</v>
      </c>
      <c r="H14" s="229" t="s">
        <v>52</v>
      </c>
      <c r="I14" s="230" t="s">
        <v>218</v>
      </c>
      <c r="J14" s="231" t="s">
        <v>53</v>
      </c>
      <c r="K14" s="232" t="s">
        <v>54</v>
      </c>
      <c r="L14" s="232" t="s">
        <v>219</v>
      </c>
      <c r="M14" s="232" t="s">
        <v>220</v>
      </c>
      <c r="N14" s="233">
        <v>8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</row>
    <row r="15" spans="1:123" s="63" customFormat="1" ht="15" customHeight="1">
      <c r="A15" s="116">
        <v>43530</v>
      </c>
      <c r="B15" s="117">
        <v>0.4583333333333333</v>
      </c>
      <c r="C15" s="125">
        <v>43530</v>
      </c>
      <c r="D15" s="117">
        <v>0.5</v>
      </c>
      <c r="E15" s="144" t="s">
        <v>170</v>
      </c>
      <c r="F15" s="120" t="s">
        <v>25</v>
      </c>
      <c r="G15" s="120" t="s">
        <v>26</v>
      </c>
      <c r="H15" s="121" t="s">
        <v>116</v>
      </c>
      <c r="I15" s="148" t="s">
        <v>183</v>
      </c>
      <c r="J15" s="123" t="s">
        <v>117</v>
      </c>
      <c r="K15" s="121" t="s">
        <v>68</v>
      </c>
      <c r="L15" s="124" t="s">
        <v>99</v>
      </c>
      <c r="M15" s="121" t="s">
        <v>118</v>
      </c>
      <c r="N15" s="121">
        <v>10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</row>
    <row r="16" spans="1:124" s="63" customFormat="1" ht="15" customHeight="1">
      <c r="A16" s="223">
        <v>43530</v>
      </c>
      <c r="B16" s="226">
        <v>0.5</v>
      </c>
      <c r="C16" s="225">
        <f>A16</f>
        <v>43530</v>
      </c>
      <c r="D16" s="226">
        <f>B16+TIME(1,0,0)</f>
        <v>0.5416666666666666</v>
      </c>
      <c r="E16" s="227">
        <f>WEEKDAY(A16)</f>
        <v>4</v>
      </c>
      <c r="F16" s="228" t="s">
        <v>51</v>
      </c>
      <c r="G16" s="228" t="s">
        <v>24</v>
      </c>
      <c r="H16" s="229" t="s">
        <v>52</v>
      </c>
      <c r="I16" s="230" t="s">
        <v>55</v>
      </c>
      <c r="J16" s="231" t="s">
        <v>212</v>
      </c>
      <c r="K16" s="232" t="s">
        <v>54</v>
      </c>
      <c r="L16" s="232" t="s">
        <v>219</v>
      </c>
      <c r="M16" s="232" t="s">
        <v>220</v>
      </c>
      <c r="N16" s="233">
        <v>8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</row>
    <row r="17" spans="1:123" s="63" customFormat="1" ht="15" customHeight="1">
      <c r="A17" s="150">
        <v>43532</v>
      </c>
      <c r="B17" s="151">
        <v>0.3125</v>
      </c>
      <c r="C17" s="152">
        <v>43532</v>
      </c>
      <c r="D17" s="151">
        <v>0.3541666666666667</v>
      </c>
      <c r="E17" s="153" t="s">
        <v>165</v>
      </c>
      <c r="F17" s="154" t="s">
        <v>51</v>
      </c>
      <c r="G17" s="154" t="s">
        <v>24</v>
      </c>
      <c r="H17" s="155" t="s">
        <v>184</v>
      </c>
      <c r="I17" s="156" t="s">
        <v>185</v>
      </c>
      <c r="J17" s="157" t="s">
        <v>186</v>
      </c>
      <c r="K17" s="155" t="s">
        <v>186</v>
      </c>
      <c r="L17" s="158" t="s">
        <v>99</v>
      </c>
      <c r="M17" s="155" t="s">
        <v>83</v>
      </c>
      <c r="N17" s="155">
        <v>50</v>
      </c>
      <c r="O17" s="59"/>
      <c r="P17" s="58"/>
      <c r="Q17" s="60"/>
      <c r="R17" s="61"/>
      <c r="S17" s="61"/>
      <c r="T17" s="61"/>
      <c r="U17" s="61"/>
      <c r="V17" s="61"/>
      <c r="W17" s="61"/>
      <c r="X17" s="61"/>
      <c r="Y17" s="61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</row>
    <row r="18" spans="1:123" s="69" customFormat="1" ht="15" customHeight="1">
      <c r="A18" s="126">
        <v>43532</v>
      </c>
      <c r="B18" s="127">
        <v>0.3541666666666667</v>
      </c>
      <c r="C18" s="128">
        <v>43532</v>
      </c>
      <c r="D18" s="127">
        <v>0.375</v>
      </c>
      <c r="E18" s="129" t="s">
        <v>165</v>
      </c>
      <c r="F18" s="130" t="s">
        <v>51</v>
      </c>
      <c r="G18" s="130" t="s">
        <v>24</v>
      </c>
      <c r="H18" s="131" t="s">
        <v>80</v>
      </c>
      <c r="I18" s="132" t="s">
        <v>81</v>
      </c>
      <c r="J18" s="133" t="s">
        <v>82</v>
      </c>
      <c r="K18" s="131" t="s">
        <v>82</v>
      </c>
      <c r="L18" s="134" t="s">
        <v>99</v>
      </c>
      <c r="M18" s="131" t="s">
        <v>83</v>
      </c>
      <c r="N18" s="131">
        <v>10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</row>
    <row r="19" spans="1:123" s="63" customFormat="1" ht="15" customHeight="1">
      <c r="A19" s="135">
        <v>43532</v>
      </c>
      <c r="B19" s="136">
        <v>0.375</v>
      </c>
      <c r="C19" s="137">
        <v>43532</v>
      </c>
      <c r="D19" s="136">
        <v>0.3958333333333333</v>
      </c>
      <c r="E19" s="138" t="s">
        <v>165</v>
      </c>
      <c r="F19" s="139" t="s">
        <v>51</v>
      </c>
      <c r="G19" s="139" t="s">
        <v>24</v>
      </c>
      <c r="H19" s="139" t="s">
        <v>80</v>
      </c>
      <c r="I19" s="149" t="s">
        <v>84</v>
      </c>
      <c r="J19" s="141" t="s">
        <v>85</v>
      </c>
      <c r="K19" s="142" t="s">
        <v>82</v>
      </c>
      <c r="L19" s="142" t="s">
        <v>76</v>
      </c>
      <c r="M19" s="142" t="s">
        <v>83</v>
      </c>
      <c r="N19" s="142">
        <v>10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</row>
    <row r="20" spans="1:124" s="63" customFormat="1" ht="15" customHeight="1">
      <c r="A20" s="150">
        <v>43532</v>
      </c>
      <c r="B20" s="151">
        <v>0.5</v>
      </c>
      <c r="C20" s="152">
        <v>43532</v>
      </c>
      <c r="D20" s="151">
        <v>0.5416666666666666</v>
      </c>
      <c r="E20" s="153" t="s">
        <v>165</v>
      </c>
      <c r="F20" s="154" t="s">
        <v>51</v>
      </c>
      <c r="G20" s="154" t="s">
        <v>24</v>
      </c>
      <c r="H20" s="155" t="s">
        <v>184</v>
      </c>
      <c r="I20" s="156" t="s">
        <v>187</v>
      </c>
      <c r="J20" s="157" t="s">
        <v>188</v>
      </c>
      <c r="K20" s="155" t="s">
        <v>186</v>
      </c>
      <c r="L20" s="158" t="s">
        <v>189</v>
      </c>
      <c r="M20" s="155" t="s">
        <v>190</v>
      </c>
      <c r="N20" s="155">
        <v>10</v>
      </c>
      <c r="O20" s="65"/>
      <c r="P20" s="59"/>
      <c r="Q20" s="58"/>
      <c r="R20" s="60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</row>
    <row r="21" spans="1:123" s="63" customFormat="1" ht="15" customHeight="1">
      <c r="A21" s="116">
        <v>43532</v>
      </c>
      <c r="B21" s="117">
        <v>0.5625</v>
      </c>
      <c r="C21" s="125">
        <v>43532</v>
      </c>
      <c r="D21" s="117">
        <v>0.6041666666666666</v>
      </c>
      <c r="E21" s="144" t="s">
        <v>165</v>
      </c>
      <c r="F21" s="120" t="s">
        <v>25</v>
      </c>
      <c r="G21" s="120" t="s">
        <v>26</v>
      </c>
      <c r="H21" s="121" t="s">
        <v>108</v>
      </c>
      <c r="I21" s="148" t="s">
        <v>109</v>
      </c>
      <c r="J21" s="123" t="s">
        <v>68</v>
      </c>
      <c r="K21" s="121" t="s">
        <v>68</v>
      </c>
      <c r="L21" s="121" t="s">
        <v>110</v>
      </c>
      <c r="M21" s="121" t="s">
        <v>111</v>
      </c>
      <c r="N21" s="121">
        <v>6</v>
      </c>
      <c r="O21" s="59"/>
      <c r="P21" s="58"/>
      <c r="Q21" s="60"/>
      <c r="R21" s="61"/>
      <c r="S21" s="61"/>
      <c r="T21" s="61"/>
      <c r="U21" s="61"/>
      <c r="V21" s="61"/>
      <c r="W21" s="61"/>
      <c r="X21" s="61"/>
      <c r="Y21" s="61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</row>
    <row r="22" spans="1:123" s="63" customFormat="1" ht="15" customHeight="1">
      <c r="A22" s="107">
        <v>43535</v>
      </c>
      <c r="B22" s="108">
        <v>0.5277777777777778</v>
      </c>
      <c r="C22" s="109">
        <v>43535</v>
      </c>
      <c r="D22" s="108">
        <v>0.5555555555555556</v>
      </c>
      <c r="E22" s="110" t="s">
        <v>144</v>
      </c>
      <c r="F22" s="111" t="s">
        <v>25</v>
      </c>
      <c r="G22" s="111" t="s">
        <v>26</v>
      </c>
      <c r="H22" s="112" t="s">
        <v>27</v>
      </c>
      <c r="I22" s="113" t="s">
        <v>145</v>
      </c>
      <c r="J22" s="114" t="s">
        <v>132</v>
      </c>
      <c r="K22" s="112" t="s">
        <v>132</v>
      </c>
      <c r="L22" s="115" t="s">
        <v>99</v>
      </c>
      <c r="M22" s="112" t="s">
        <v>146</v>
      </c>
      <c r="N22" s="112">
        <v>20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</row>
    <row r="23" spans="1:124" s="63" customFormat="1" ht="15" customHeight="1">
      <c r="A23" s="215">
        <v>43536</v>
      </c>
      <c r="B23" s="216">
        <v>0.5208333333333334</v>
      </c>
      <c r="C23" s="217">
        <f>A23</f>
        <v>43536</v>
      </c>
      <c r="D23" s="216">
        <f>B23+TIME(1,0,0)</f>
        <v>0.5625</v>
      </c>
      <c r="E23" s="218">
        <f>WEEKDAY(A23)</f>
        <v>3</v>
      </c>
      <c r="F23" s="219" t="s">
        <v>25</v>
      </c>
      <c r="G23" s="219" t="s">
        <v>147</v>
      </c>
      <c r="H23" s="220" t="s">
        <v>52</v>
      </c>
      <c r="I23" s="221" t="s">
        <v>226</v>
      </c>
      <c r="J23" s="221" t="s">
        <v>62</v>
      </c>
      <c r="K23" s="221" t="s">
        <v>62</v>
      </c>
      <c r="L23" s="221" t="s">
        <v>222</v>
      </c>
      <c r="M23" s="221" t="s">
        <v>56</v>
      </c>
      <c r="N23" s="221">
        <v>5</v>
      </c>
      <c r="O23" s="65"/>
      <c r="P23" s="59"/>
      <c r="Q23" s="58"/>
      <c r="R23" s="60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</row>
    <row r="24" spans="1:124" s="63" customFormat="1" ht="15" customHeight="1">
      <c r="A24" s="116">
        <v>43537</v>
      </c>
      <c r="B24" s="117">
        <v>0.5833333333333334</v>
      </c>
      <c r="C24" s="125">
        <v>43537</v>
      </c>
      <c r="D24" s="117">
        <v>0.625</v>
      </c>
      <c r="E24" s="119" t="s">
        <v>170</v>
      </c>
      <c r="F24" s="120" t="s">
        <v>25</v>
      </c>
      <c r="G24" s="120" t="s">
        <v>26</v>
      </c>
      <c r="H24" s="121" t="s">
        <v>80</v>
      </c>
      <c r="I24" s="159" t="s">
        <v>86</v>
      </c>
      <c r="J24" s="121" t="s">
        <v>77</v>
      </c>
      <c r="K24" s="121" t="s">
        <v>77</v>
      </c>
      <c r="L24" s="124" t="s">
        <v>87</v>
      </c>
      <c r="M24" s="121" t="s">
        <v>88</v>
      </c>
      <c r="N24" s="121">
        <v>5</v>
      </c>
      <c r="O24" s="65"/>
      <c r="P24" s="59"/>
      <c r="Q24" s="58"/>
      <c r="R24" s="60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</row>
    <row r="25" spans="1:124" s="63" customFormat="1" ht="15" customHeight="1">
      <c r="A25" s="215">
        <v>43538</v>
      </c>
      <c r="B25" s="216">
        <v>0.5</v>
      </c>
      <c r="C25" s="217">
        <f>A25</f>
        <v>43538</v>
      </c>
      <c r="D25" s="216">
        <f>B25+TIME(1,0,0)</f>
        <v>0.5416666666666666</v>
      </c>
      <c r="E25" s="218">
        <f>WEEKDAY(A25)</f>
        <v>5</v>
      </c>
      <c r="F25" s="219" t="s">
        <v>25</v>
      </c>
      <c r="G25" s="219" t="s">
        <v>26</v>
      </c>
      <c r="H25" s="220" t="s">
        <v>52</v>
      </c>
      <c r="I25" s="221" t="s">
        <v>221</v>
      </c>
      <c r="J25" s="221" t="s">
        <v>60</v>
      </c>
      <c r="K25" s="221" t="s">
        <v>60</v>
      </c>
      <c r="L25" s="221" t="s">
        <v>222</v>
      </c>
      <c r="M25" s="221" t="s">
        <v>56</v>
      </c>
      <c r="N25" s="221">
        <v>5</v>
      </c>
      <c r="O25" s="65"/>
      <c r="P25" s="59"/>
      <c r="Q25" s="58"/>
      <c r="R25" s="60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</row>
    <row r="26" spans="1:124" s="63" customFormat="1" ht="15" customHeight="1">
      <c r="A26" s="116">
        <v>43538</v>
      </c>
      <c r="B26" s="117">
        <v>0.5833333333333334</v>
      </c>
      <c r="C26" s="125">
        <v>43538</v>
      </c>
      <c r="D26" s="117">
        <v>0.625</v>
      </c>
      <c r="E26" s="119" t="s">
        <v>191</v>
      </c>
      <c r="F26" s="120" t="s">
        <v>25</v>
      </c>
      <c r="G26" s="120" t="s">
        <v>26</v>
      </c>
      <c r="H26" s="121" t="s">
        <v>80</v>
      </c>
      <c r="I26" s="159" t="s">
        <v>90</v>
      </c>
      <c r="J26" s="121" t="s">
        <v>192</v>
      </c>
      <c r="K26" s="121" t="s">
        <v>192</v>
      </c>
      <c r="L26" s="124" t="s">
        <v>87</v>
      </c>
      <c r="M26" s="121" t="s">
        <v>88</v>
      </c>
      <c r="N26" s="121">
        <v>10</v>
      </c>
      <c r="O26" s="65"/>
      <c r="P26" s="59"/>
      <c r="Q26" s="58"/>
      <c r="R26" s="60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</row>
    <row r="27" spans="1:124" s="63" customFormat="1" ht="15" customHeight="1">
      <c r="A27" s="116">
        <v>43539</v>
      </c>
      <c r="B27" s="117">
        <v>0.375</v>
      </c>
      <c r="C27" s="125">
        <v>43539</v>
      </c>
      <c r="D27" s="117">
        <v>0.4583333333333333</v>
      </c>
      <c r="E27" s="119" t="s">
        <v>165</v>
      </c>
      <c r="F27" s="120" t="s">
        <v>25</v>
      </c>
      <c r="G27" s="120" t="s">
        <v>26</v>
      </c>
      <c r="H27" s="121" t="s">
        <v>80</v>
      </c>
      <c r="I27" s="159" t="s">
        <v>91</v>
      </c>
      <c r="J27" s="121" t="s">
        <v>193</v>
      </c>
      <c r="K27" s="121" t="s">
        <v>194</v>
      </c>
      <c r="L27" s="124" t="s">
        <v>89</v>
      </c>
      <c r="M27" s="121" t="s">
        <v>59</v>
      </c>
      <c r="N27" s="121">
        <v>30</v>
      </c>
      <c r="O27" s="65"/>
      <c r="P27" s="59"/>
      <c r="Q27" s="58"/>
      <c r="R27" s="60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</row>
    <row r="28" spans="1:124" s="63" customFormat="1" ht="15" customHeight="1">
      <c r="A28" s="215">
        <v>43539</v>
      </c>
      <c r="B28" s="216">
        <v>0.5208333333333334</v>
      </c>
      <c r="C28" s="217">
        <f>A28</f>
        <v>43539</v>
      </c>
      <c r="D28" s="216">
        <f>B28+TIME(1,0,0)</f>
        <v>0.5625</v>
      </c>
      <c r="E28" s="218">
        <f>WEEKDAY(A28)</f>
        <v>6</v>
      </c>
      <c r="F28" s="219" t="s">
        <v>25</v>
      </c>
      <c r="G28" s="219" t="s">
        <v>147</v>
      </c>
      <c r="H28" s="220" t="s">
        <v>52</v>
      </c>
      <c r="I28" s="221" t="s">
        <v>223</v>
      </c>
      <c r="J28" s="221" t="s">
        <v>224</v>
      </c>
      <c r="K28" s="221" t="s">
        <v>224</v>
      </c>
      <c r="L28" s="221" t="s">
        <v>225</v>
      </c>
      <c r="M28" s="221" t="s">
        <v>56</v>
      </c>
      <c r="N28" s="221">
        <v>5</v>
      </c>
      <c r="O28" s="65"/>
      <c r="P28" s="59"/>
      <c r="Q28" s="58"/>
      <c r="R28" s="60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</row>
    <row r="29" spans="1:124" s="63" customFormat="1" ht="15" customHeight="1">
      <c r="A29" s="116">
        <v>43539</v>
      </c>
      <c r="B29" s="117">
        <v>0.5625</v>
      </c>
      <c r="C29" s="125">
        <v>43539</v>
      </c>
      <c r="D29" s="117">
        <v>0.6041666666666666</v>
      </c>
      <c r="E29" s="144" t="s">
        <v>165</v>
      </c>
      <c r="F29" s="120" t="s">
        <v>25</v>
      </c>
      <c r="G29" s="120" t="s">
        <v>26</v>
      </c>
      <c r="H29" s="121" t="s">
        <v>108</v>
      </c>
      <c r="I29" s="117" t="s">
        <v>109</v>
      </c>
      <c r="J29" s="121" t="s">
        <v>68</v>
      </c>
      <c r="K29" s="121" t="s">
        <v>68</v>
      </c>
      <c r="L29" s="121" t="s">
        <v>110</v>
      </c>
      <c r="M29" s="121" t="s">
        <v>111</v>
      </c>
      <c r="N29" s="121">
        <v>6</v>
      </c>
      <c r="O29" s="65"/>
      <c r="P29" s="59"/>
      <c r="Q29" s="58"/>
      <c r="R29" s="60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</row>
    <row r="30" spans="1:124" s="63" customFormat="1" ht="15" customHeight="1">
      <c r="A30" s="215">
        <v>43542</v>
      </c>
      <c r="B30" s="216">
        <v>0.4583333333333333</v>
      </c>
      <c r="C30" s="217">
        <f>A30</f>
        <v>43542</v>
      </c>
      <c r="D30" s="216">
        <f>B30+TIME(1,0,0)</f>
        <v>0.5</v>
      </c>
      <c r="E30" s="218">
        <f>WEEKDAY(A30)</f>
        <v>2</v>
      </c>
      <c r="F30" s="219" t="s">
        <v>25</v>
      </c>
      <c r="G30" s="219" t="s">
        <v>147</v>
      </c>
      <c r="H30" s="220" t="s">
        <v>52</v>
      </c>
      <c r="I30" s="221" t="s">
        <v>61</v>
      </c>
      <c r="J30" s="221" t="s">
        <v>54</v>
      </c>
      <c r="K30" s="221" t="s">
        <v>54</v>
      </c>
      <c r="L30" s="221" t="s">
        <v>225</v>
      </c>
      <c r="M30" s="221" t="s">
        <v>56</v>
      </c>
      <c r="N30" s="221">
        <v>5</v>
      </c>
      <c r="O30" s="65"/>
      <c r="P30" s="59"/>
      <c r="Q30" s="58"/>
      <c r="R30" s="60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</row>
    <row r="31" spans="1:124" s="63" customFormat="1" ht="15" customHeight="1">
      <c r="A31" s="107">
        <v>43542</v>
      </c>
      <c r="B31" s="108">
        <v>0.5208333333333334</v>
      </c>
      <c r="C31" s="109">
        <v>43542</v>
      </c>
      <c r="D31" s="108">
        <v>0.5625</v>
      </c>
      <c r="E31" s="110" t="s">
        <v>144</v>
      </c>
      <c r="F31" s="111" t="s">
        <v>25</v>
      </c>
      <c r="G31" s="111" t="s">
        <v>26</v>
      </c>
      <c r="H31" s="112" t="s">
        <v>27</v>
      </c>
      <c r="I31" s="163" t="s">
        <v>122</v>
      </c>
      <c r="J31" s="112" t="s">
        <v>124</v>
      </c>
      <c r="K31" s="112" t="s">
        <v>186</v>
      </c>
      <c r="L31" s="241" t="s">
        <v>239</v>
      </c>
      <c r="M31" s="112" t="s">
        <v>175</v>
      </c>
      <c r="N31" s="112">
        <v>50</v>
      </c>
      <c r="O31" s="65"/>
      <c r="P31" s="59"/>
      <c r="Q31" s="58"/>
      <c r="R31" s="60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</row>
    <row r="32" spans="1:124" s="63" customFormat="1" ht="15" customHeight="1">
      <c r="A32" s="116">
        <v>43543</v>
      </c>
      <c r="B32" s="117">
        <v>0.3333333333333333</v>
      </c>
      <c r="C32" s="125">
        <v>43543</v>
      </c>
      <c r="D32" s="117">
        <v>0.375</v>
      </c>
      <c r="E32" s="144" t="s">
        <v>168</v>
      </c>
      <c r="F32" s="120" t="s">
        <v>25</v>
      </c>
      <c r="G32" s="120" t="s">
        <v>26</v>
      </c>
      <c r="H32" s="121" t="s">
        <v>100</v>
      </c>
      <c r="I32" s="121" t="s">
        <v>67</v>
      </c>
      <c r="J32" s="121" t="s">
        <v>149</v>
      </c>
      <c r="K32" s="121" t="s">
        <v>150</v>
      </c>
      <c r="L32" s="159" t="s">
        <v>87</v>
      </c>
      <c r="M32" s="120" t="s">
        <v>102</v>
      </c>
      <c r="N32" s="121">
        <v>7</v>
      </c>
      <c r="O32" s="65"/>
      <c r="P32" s="59"/>
      <c r="Q32" s="58"/>
      <c r="R32" s="60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</row>
    <row r="33" spans="1:124" s="63" customFormat="1" ht="15.75" customHeight="1">
      <c r="A33" s="107">
        <v>43543</v>
      </c>
      <c r="B33" s="108">
        <v>0.5</v>
      </c>
      <c r="C33" s="109">
        <v>43518</v>
      </c>
      <c r="D33" s="108">
        <v>0.5416666666666666</v>
      </c>
      <c r="E33" s="110" t="s">
        <v>165</v>
      </c>
      <c r="F33" s="111" t="s">
        <v>25</v>
      </c>
      <c r="G33" s="111" t="s">
        <v>26</v>
      </c>
      <c r="H33" s="112" t="s">
        <v>27</v>
      </c>
      <c r="I33" s="113" t="s">
        <v>174</v>
      </c>
      <c r="J33" s="114" t="s">
        <v>126</v>
      </c>
      <c r="K33" s="112" t="s">
        <v>209</v>
      </c>
      <c r="L33" s="241" t="s">
        <v>242</v>
      </c>
      <c r="M33" s="112" t="s">
        <v>175</v>
      </c>
      <c r="N33" s="112">
        <v>50</v>
      </c>
      <c r="O33" s="58"/>
      <c r="P33" s="59"/>
      <c r="Q33" s="58"/>
      <c r="R33" s="60"/>
      <c r="S33" s="61"/>
      <c r="T33" s="61"/>
      <c r="U33" s="61"/>
      <c r="V33" s="61"/>
      <c r="W33" s="61"/>
      <c r="X33" s="61"/>
      <c r="Y33" s="61"/>
      <c r="Z33" s="61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</row>
    <row r="34" spans="1:14" s="70" customFormat="1" ht="15">
      <c r="A34" s="116">
        <v>43544</v>
      </c>
      <c r="B34" s="117">
        <v>0.375</v>
      </c>
      <c r="C34" s="125">
        <v>43544</v>
      </c>
      <c r="D34" s="117">
        <v>0.3888888888888889</v>
      </c>
      <c r="E34" s="144" t="s">
        <v>170</v>
      </c>
      <c r="F34" s="120" t="s">
        <v>25</v>
      </c>
      <c r="G34" s="120" t="s">
        <v>26</v>
      </c>
      <c r="H34" s="121" t="s">
        <v>100</v>
      </c>
      <c r="I34" s="159" t="s">
        <v>112</v>
      </c>
      <c r="J34" s="146" t="s">
        <v>151</v>
      </c>
      <c r="K34" s="146" t="s">
        <v>152</v>
      </c>
      <c r="L34" s="124" t="s">
        <v>99</v>
      </c>
      <c r="M34" s="121" t="s">
        <v>113</v>
      </c>
      <c r="N34" s="121">
        <v>35</v>
      </c>
    </row>
    <row r="35" spans="1:14" s="70" customFormat="1" ht="15">
      <c r="A35" s="116">
        <v>43544</v>
      </c>
      <c r="B35" s="117">
        <v>0.3888888888888889</v>
      </c>
      <c r="C35" s="125">
        <v>43544</v>
      </c>
      <c r="D35" s="117">
        <v>0.40277777777777773</v>
      </c>
      <c r="E35" s="144" t="s">
        <v>170</v>
      </c>
      <c r="F35" s="120" t="s">
        <v>25</v>
      </c>
      <c r="G35" s="120" t="s">
        <v>26</v>
      </c>
      <c r="H35" s="121" t="s">
        <v>100</v>
      </c>
      <c r="I35" s="159" t="s">
        <v>112</v>
      </c>
      <c r="J35" s="146" t="s">
        <v>153</v>
      </c>
      <c r="K35" s="146" t="s">
        <v>154</v>
      </c>
      <c r="L35" s="124" t="s">
        <v>99</v>
      </c>
      <c r="M35" s="121" t="s">
        <v>113</v>
      </c>
      <c r="N35" s="121">
        <v>35</v>
      </c>
    </row>
    <row r="36" spans="1:124" s="70" customFormat="1" ht="15">
      <c r="A36" s="215">
        <v>43544</v>
      </c>
      <c r="B36" s="216">
        <v>0.3958333333333333</v>
      </c>
      <c r="C36" s="217">
        <f>A36</f>
        <v>43544</v>
      </c>
      <c r="D36" s="216">
        <f>B36+TIME(1,0,0)</f>
        <v>0.4375</v>
      </c>
      <c r="E36" s="218">
        <f>WEEKDAY(A36)</f>
        <v>4</v>
      </c>
      <c r="F36" s="219" t="s">
        <v>25</v>
      </c>
      <c r="G36" s="219" t="s">
        <v>147</v>
      </c>
      <c r="H36" s="220" t="s">
        <v>52</v>
      </c>
      <c r="I36" s="222" t="s">
        <v>63</v>
      </c>
      <c r="J36" s="221" t="s">
        <v>227</v>
      </c>
      <c r="K36" s="221" t="s">
        <v>227</v>
      </c>
      <c r="L36" s="221" t="s">
        <v>214</v>
      </c>
      <c r="M36" s="221" t="s">
        <v>56</v>
      </c>
      <c r="N36" s="221">
        <v>5</v>
      </c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</row>
    <row r="37" spans="1:124" s="71" customFormat="1" ht="15">
      <c r="A37" s="116">
        <v>43544</v>
      </c>
      <c r="B37" s="117">
        <v>0.40277777777777773</v>
      </c>
      <c r="C37" s="125">
        <v>43544</v>
      </c>
      <c r="D37" s="117">
        <v>0.4166666666666667</v>
      </c>
      <c r="E37" s="144" t="s">
        <v>170</v>
      </c>
      <c r="F37" s="120" t="s">
        <v>25</v>
      </c>
      <c r="G37" s="120" t="s">
        <v>26</v>
      </c>
      <c r="H37" s="121" t="s">
        <v>100</v>
      </c>
      <c r="I37" s="122" t="s">
        <v>112</v>
      </c>
      <c r="J37" s="145" t="s">
        <v>155</v>
      </c>
      <c r="K37" s="146" t="s">
        <v>156</v>
      </c>
      <c r="L37" s="124" t="s">
        <v>99</v>
      </c>
      <c r="M37" s="121" t="s">
        <v>113</v>
      </c>
      <c r="N37" s="121">
        <v>35</v>
      </c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</row>
    <row r="38" spans="1:14" s="71" customFormat="1" ht="15">
      <c r="A38" s="116">
        <v>43544</v>
      </c>
      <c r="B38" s="117">
        <v>0.4166666666666667</v>
      </c>
      <c r="C38" s="125">
        <v>43544</v>
      </c>
      <c r="D38" s="117">
        <v>0.4583333333333333</v>
      </c>
      <c r="E38" s="144" t="s">
        <v>170</v>
      </c>
      <c r="F38" s="120" t="s">
        <v>25</v>
      </c>
      <c r="G38" s="120" t="s">
        <v>26</v>
      </c>
      <c r="H38" s="121" t="s">
        <v>108</v>
      </c>
      <c r="I38" s="124" t="s">
        <v>114</v>
      </c>
      <c r="J38" s="121" t="s">
        <v>98</v>
      </c>
      <c r="K38" s="121" t="s">
        <v>98</v>
      </c>
      <c r="L38" s="124" t="s">
        <v>99</v>
      </c>
      <c r="M38" s="120" t="s">
        <v>115</v>
      </c>
      <c r="N38" s="121">
        <v>20</v>
      </c>
    </row>
    <row r="39" spans="1:14" s="70" customFormat="1" ht="15">
      <c r="A39" s="171">
        <v>43544</v>
      </c>
      <c r="B39" s="175">
        <v>0.4375</v>
      </c>
      <c r="C39" s="180">
        <f>A39</f>
        <v>43544</v>
      </c>
      <c r="D39" s="175">
        <f>B39+TIME(1,30,0)</f>
        <v>0.5</v>
      </c>
      <c r="E39" s="181">
        <f>WEEKDAY(A39)</f>
        <v>4</v>
      </c>
      <c r="F39" s="187" t="s">
        <v>25</v>
      </c>
      <c r="G39" s="187" t="s">
        <v>26</v>
      </c>
      <c r="H39" s="192" t="s">
        <v>52</v>
      </c>
      <c r="I39" s="198" t="s">
        <v>58</v>
      </c>
      <c r="J39" s="198" t="s">
        <v>228</v>
      </c>
      <c r="K39" s="198" t="s">
        <v>217</v>
      </c>
      <c r="L39" s="198" t="s">
        <v>214</v>
      </c>
      <c r="M39" s="198" t="s">
        <v>59</v>
      </c>
      <c r="N39" s="206">
        <v>20</v>
      </c>
    </row>
    <row r="40" spans="1:14" s="71" customFormat="1" ht="15">
      <c r="A40" s="107">
        <v>43546</v>
      </c>
      <c r="B40" s="108">
        <v>0.3125</v>
      </c>
      <c r="C40" s="109">
        <v>43546</v>
      </c>
      <c r="D40" s="108">
        <v>0.375</v>
      </c>
      <c r="E40" s="110" t="s">
        <v>165</v>
      </c>
      <c r="F40" s="111" t="s">
        <v>25</v>
      </c>
      <c r="G40" s="111" t="s">
        <v>26</v>
      </c>
      <c r="H40" s="112" t="s">
        <v>27</v>
      </c>
      <c r="I40" s="163" t="s">
        <v>137</v>
      </c>
      <c r="J40" s="112" t="s">
        <v>135</v>
      </c>
      <c r="K40" s="112" t="s">
        <v>166</v>
      </c>
      <c r="L40" s="115" t="s">
        <v>76</v>
      </c>
      <c r="M40" s="112" t="s">
        <v>167</v>
      </c>
      <c r="N40" s="112">
        <v>50</v>
      </c>
    </row>
    <row r="41" spans="1:124" s="63" customFormat="1" ht="15.75" customHeight="1">
      <c r="A41" s="116">
        <v>43546</v>
      </c>
      <c r="B41" s="117">
        <v>0.375</v>
      </c>
      <c r="C41" s="125">
        <v>43546</v>
      </c>
      <c r="D41" s="117">
        <v>0.4583333333333333</v>
      </c>
      <c r="E41" s="119" t="s">
        <v>165</v>
      </c>
      <c r="F41" s="120" t="s">
        <v>25</v>
      </c>
      <c r="G41" s="120" t="s">
        <v>26</v>
      </c>
      <c r="H41" s="121" t="s">
        <v>80</v>
      </c>
      <c r="I41" s="159" t="s">
        <v>195</v>
      </c>
      <c r="J41" s="121" t="s">
        <v>196</v>
      </c>
      <c r="K41" s="121" t="s">
        <v>162</v>
      </c>
      <c r="L41" s="124" t="s">
        <v>89</v>
      </c>
      <c r="M41" s="121" t="s">
        <v>59</v>
      </c>
      <c r="N41" s="121">
        <v>30</v>
      </c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</row>
    <row r="42" spans="1:124" s="71" customFormat="1" ht="15">
      <c r="A42" s="116">
        <v>43546</v>
      </c>
      <c r="B42" s="160">
        <v>0.4583333333333333</v>
      </c>
      <c r="C42" s="118">
        <v>43546</v>
      </c>
      <c r="D42" s="160">
        <v>0.4791666666666667</v>
      </c>
      <c r="E42" s="161" t="s">
        <v>165</v>
      </c>
      <c r="F42" s="162" t="s">
        <v>25</v>
      </c>
      <c r="G42" s="162" t="s">
        <v>26</v>
      </c>
      <c r="H42" s="146" t="s">
        <v>80</v>
      </c>
      <c r="I42" s="160" t="s">
        <v>197</v>
      </c>
      <c r="J42" s="121" t="s">
        <v>177</v>
      </c>
      <c r="K42" s="121" t="s">
        <v>177</v>
      </c>
      <c r="L42" s="124" t="s">
        <v>89</v>
      </c>
      <c r="M42" s="120" t="s">
        <v>198</v>
      </c>
      <c r="N42" s="146">
        <v>4</v>
      </c>
      <c r="O42" s="58"/>
      <c r="P42" s="59"/>
      <c r="Q42" s="58"/>
      <c r="R42" s="60"/>
      <c r="S42" s="61"/>
      <c r="T42" s="61"/>
      <c r="U42" s="61"/>
      <c r="V42" s="61"/>
      <c r="W42" s="61"/>
      <c r="X42" s="61"/>
      <c r="Y42" s="61"/>
      <c r="Z42" s="61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</row>
    <row r="43" spans="1:14" s="70" customFormat="1" ht="15">
      <c r="A43" s="116">
        <v>43546</v>
      </c>
      <c r="B43" s="117">
        <v>0.5625</v>
      </c>
      <c r="C43" s="125">
        <v>43546</v>
      </c>
      <c r="D43" s="117">
        <v>0.6041666666666666</v>
      </c>
      <c r="E43" s="144" t="s">
        <v>165</v>
      </c>
      <c r="F43" s="120" t="s">
        <v>25</v>
      </c>
      <c r="G43" s="120" t="s">
        <v>26</v>
      </c>
      <c r="H43" s="121" t="s">
        <v>108</v>
      </c>
      <c r="I43" s="117" t="s">
        <v>109</v>
      </c>
      <c r="J43" s="121" t="s">
        <v>68</v>
      </c>
      <c r="K43" s="121" t="s">
        <v>68</v>
      </c>
      <c r="L43" s="121" t="s">
        <v>110</v>
      </c>
      <c r="M43" s="121" t="s">
        <v>111</v>
      </c>
      <c r="N43" s="121">
        <v>6</v>
      </c>
    </row>
    <row r="44" spans="1:14" s="71" customFormat="1" ht="15">
      <c r="A44" s="107">
        <v>43550</v>
      </c>
      <c r="B44" s="108">
        <v>0.5</v>
      </c>
      <c r="C44" s="109">
        <v>43550</v>
      </c>
      <c r="D44" s="108">
        <v>0.5416666666666666</v>
      </c>
      <c r="E44" s="110" t="s">
        <v>168</v>
      </c>
      <c r="F44" s="111" t="s">
        <v>25</v>
      </c>
      <c r="G44" s="111" t="s">
        <v>26</v>
      </c>
      <c r="H44" s="112" t="s">
        <v>27</v>
      </c>
      <c r="I44" s="163" t="s">
        <v>128</v>
      </c>
      <c r="J44" s="112" t="s">
        <v>130</v>
      </c>
      <c r="K44" s="112" t="s">
        <v>132</v>
      </c>
      <c r="L44" s="115" t="s">
        <v>76</v>
      </c>
      <c r="M44" s="112" t="s">
        <v>169</v>
      </c>
      <c r="N44" s="112">
        <v>50</v>
      </c>
    </row>
    <row r="45" spans="1:124" s="71" customFormat="1" ht="15">
      <c r="A45" s="107">
        <v>43551</v>
      </c>
      <c r="B45" s="108">
        <v>0.3125</v>
      </c>
      <c r="C45" s="109">
        <v>43551</v>
      </c>
      <c r="D45" s="108">
        <v>0.3541666666666667</v>
      </c>
      <c r="E45" s="110" t="s">
        <v>170</v>
      </c>
      <c r="F45" s="111" t="s">
        <v>25</v>
      </c>
      <c r="G45" s="111" t="s">
        <v>26</v>
      </c>
      <c r="H45" s="112" t="s">
        <v>27</v>
      </c>
      <c r="I45" s="163" t="s">
        <v>171</v>
      </c>
      <c r="J45" s="112" t="s">
        <v>172</v>
      </c>
      <c r="K45" s="112" t="s">
        <v>172</v>
      </c>
      <c r="L45" s="241" t="s">
        <v>244</v>
      </c>
      <c r="M45" s="112" t="s">
        <v>164</v>
      </c>
      <c r="N45" s="112">
        <v>50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4"/>
    </row>
    <row r="46" spans="1:14" s="71" customFormat="1" ht="15">
      <c r="A46" s="116">
        <v>43551</v>
      </c>
      <c r="B46" s="117">
        <v>0.375</v>
      </c>
      <c r="C46" s="125">
        <v>43551</v>
      </c>
      <c r="D46" s="117">
        <v>0.3888888888888889</v>
      </c>
      <c r="E46" s="144" t="s">
        <v>170</v>
      </c>
      <c r="F46" s="120" t="s">
        <v>25</v>
      </c>
      <c r="G46" s="120" t="s">
        <v>26</v>
      </c>
      <c r="H46" s="121" t="s">
        <v>100</v>
      </c>
      <c r="I46" s="159" t="s">
        <v>199</v>
      </c>
      <c r="J46" s="146" t="s">
        <v>157</v>
      </c>
      <c r="K46" s="146" t="s">
        <v>158</v>
      </c>
      <c r="L46" s="121" t="s">
        <v>69</v>
      </c>
      <c r="M46" s="121" t="s">
        <v>113</v>
      </c>
      <c r="N46" s="121">
        <v>35</v>
      </c>
    </row>
    <row r="47" spans="1:14" s="71" customFormat="1" ht="15">
      <c r="A47" s="116">
        <v>43551</v>
      </c>
      <c r="B47" s="117">
        <v>0.3888888888888889</v>
      </c>
      <c r="C47" s="125">
        <v>43551</v>
      </c>
      <c r="D47" s="117">
        <v>0.40277777777777773</v>
      </c>
      <c r="E47" s="144" t="s">
        <v>170</v>
      </c>
      <c r="F47" s="120" t="s">
        <v>25</v>
      </c>
      <c r="G47" s="120" t="s">
        <v>26</v>
      </c>
      <c r="H47" s="121" t="s">
        <v>100</v>
      </c>
      <c r="I47" s="159" t="s">
        <v>112</v>
      </c>
      <c r="J47" s="146" t="s">
        <v>159</v>
      </c>
      <c r="K47" s="146" t="s">
        <v>152</v>
      </c>
      <c r="L47" s="121" t="s">
        <v>69</v>
      </c>
      <c r="M47" s="121" t="s">
        <v>113</v>
      </c>
      <c r="N47" s="121">
        <v>35</v>
      </c>
    </row>
    <row r="48" spans="1:124" s="71" customFormat="1" ht="15">
      <c r="A48" s="171">
        <v>43551</v>
      </c>
      <c r="B48" s="175">
        <v>0.3958333333333333</v>
      </c>
      <c r="C48" s="180">
        <f>A48</f>
        <v>43551</v>
      </c>
      <c r="D48" s="175">
        <f>B48+TIME(0,40,0)</f>
        <v>0.4236111111111111</v>
      </c>
      <c r="E48" s="181">
        <f>WEEKDAY(A48)</f>
        <v>4</v>
      </c>
      <c r="F48" s="187" t="s">
        <v>25</v>
      </c>
      <c r="G48" s="187" t="s">
        <v>26</v>
      </c>
      <c r="H48" s="192" t="s">
        <v>52</v>
      </c>
      <c r="I48" s="206" t="s">
        <v>229</v>
      </c>
      <c r="J48" s="198" t="s">
        <v>212</v>
      </c>
      <c r="K48" s="198" t="s">
        <v>212</v>
      </c>
      <c r="L48" s="198" t="s">
        <v>214</v>
      </c>
      <c r="M48" s="198" t="s">
        <v>57</v>
      </c>
      <c r="N48" s="198">
        <v>5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5"/>
    </row>
    <row r="49" spans="1:14" s="71" customFormat="1" ht="15" customHeight="1">
      <c r="A49" s="98">
        <v>43551</v>
      </c>
      <c r="B49" s="176">
        <v>0.40277777777777773</v>
      </c>
      <c r="C49" s="98">
        <v>43551</v>
      </c>
      <c r="D49" s="176">
        <v>0.4166666666666667</v>
      </c>
      <c r="E49" s="183" t="s">
        <v>170</v>
      </c>
      <c r="F49" s="188" t="s">
        <v>25</v>
      </c>
      <c r="G49" s="188" t="s">
        <v>26</v>
      </c>
      <c r="H49" s="105" t="s">
        <v>100</v>
      </c>
      <c r="I49" s="196" t="s">
        <v>112</v>
      </c>
      <c r="J49" s="97" t="s">
        <v>160</v>
      </c>
      <c r="K49" s="97" t="s">
        <v>68</v>
      </c>
      <c r="L49" s="105" t="s">
        <v>69</v>
      </c>
      <c r="M49" s="105" t="s">
        <v>113</v>
      </c>
      <c r="N49" s="105">
        <v>35</v>
      </c>
    </row>
    <row r="50" spans="1:124" s="13" customFormat="1" ht="15" customHeight="1">
      <c r="A50" s="98">
        <v>43551</v>
      </c>
      <c r="B50" s="176">
        <v>0.4166666666666667</v>
      </c>
      <c r="C50" s="98">
        <v>43551</v>
      </c>
      <c r="D50" s="176">
        <v>0.4305555555555556</v>
      </c>
      <c r="E50" s="182" t="s">
        <v>170</v>
      </c>
      <c r="F50" s="188" t="s">
        <v>25</v>
      </c>
      <c r="G50" s="188" t="s">
        <v>26</v>
      </c>
      <c r="H50" s="105" t="s">
        <v>100</v>
      </c>
      <c r="I50" s="196" t="s">
        <v>112</v>
      </c>
      <c r="J50" s="97" t="s">
        <v>161</v>
      </c>
      <c r="K50" s="97" t="s">
        <v>162</v>
      </c>
      <c r="L50" s="105" t="s">
        <v>233</v>
      </c>
      <c r="M50" s="105" t="s">
        <v>113</v>
      </c>
      <c r="N50" s="105">
        <v>35</v>
      </c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</row>
    <row r="51" spans="1:124" s="15" customFormat="1" ht="15" customHeight="1">
      <c r="A51" s="98">
        <v>43551</v>
      </c>
      <c r="B51" s="176">
        <v>0.4375</v>
      </c>
      <c r="C51" s="98">
        <v>43551</v>
      </c>
      <c r="D51" s="176">
        <v>0.4791666666666667</v>
      </c>
      <c r="E51" s="182" t="s">
        <v>170</v>
      </c>
      <c r="F51" s="188" t="s">
        <v>25</v>
      </c>
      <c r="G51" s="188" t="s">
        <v>26</v>
      </c>
      <c r="H51" s="105" t="s">
        <v>108</v>
      </c>
      <c r="I51" s="176" t="s">
        <v>200</v>
      </c>
      <c r="J51" s="105" t="s">
        <v>98</v>
      </c>
      <c r="K51" s="105" t="s">
        <v>98</v>
      </c>
      <c r="L51" s="97" t="s">
        <v>119</v>
      </c>
      <c r="M51" s="105" t="s">
        <v>120</v>
      </c>
      <c r="N51" s="105">
        <v>10</v>
      </c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</row>
    <row r="52" spans="1:124" s="14" customFormat="1" ht="15" customHeight="1">
      <c r="A52" s="98">
        <v>43551</v>
      </c>
      <c r="B52" s="176">
        <v>0.4375</v>
      </c>
      <c r="C52" s="98">
        <v>43551</v>
      </c>
      <c r="D52" s="176">
        <v>0.4791666666666667</v>
      </c>
      <c r="E52" s="182" t="s">
        <v>170</v>
      </c>
      <c r="F52" s="188" t="s">
        <v>25</v>
      </c>
      <c r="G52" s="188" t="s">
        <v>26</v>
      </c>
      <c r="H52" s="105" t="s">
        <v>116</v>
      </c>
      <c r="I52" s="176" t="s">
        <v>201</v>
      </c>
      <c r="J52" s="105" t="s">
        <v>117</v>
      </c>
      <c r="K52" s="105" t="s">
        <v>68</v>
      </c>
      <c r="L52" s="97" t="s">
        <v>69</v>
      </c>
      <c r="M52" s="105" t="s">
        <v>118</v>
      </c>
      <c r="N52" s="105">
        <v>10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</row>
    <row r="53" spans="1:124" s="15" customFormat="1" ht="15" customHeight="1">
      <c r="A53" s="164">
        <v>43551</v>
      </c>
      <c r="B53" s="165">
        <v>0.4375</v>
      </c>
      <c r="C53" s="164">
        <f>A53</f>
        <v>43551</v>
      </c>
      <c r="D53" s="165">
        <f>B53+TIME(1,30,0)</f>
        <v>0.5</v>
      </c>
      <c r="E53" s="166">
        <f>WEEKDAY(A53)</f>
        <v>4</v>
      </c>
      <c r="F53" s="167" t="s">
        <v>25</v>
      </c>
      <c r="G53" s="167" t="s">
        <v>26</v>
      </c>
      <c r="H53" s="168" t="s">
        <v>52</v>
      </c>
      <c r="I53" s="170" t="s">
        <v>58</v>
      </c>
      <c r="J53" s="170" t="s">
        <v>230</v>
      </c>
      <c r="K53" s="170" t="s">
        <v>224</v>
      </c>
      <c r="L53" s="170" t="s">
        <v>214</v>
      </c>
      <c r="M53" s="170" t="s">
        <v>59</v>
      </c>
      <c r="N53" s="169">
        <v>20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</row>
    <row r="54" spans="1:124" s="14" customFormat="1" ht="12.75" customHeight="1">
      <c r="A54" s="98">
        <v>43551</v>
      </c>
      <c r="B54" s="176">
        <v>0.4583333333333333</v>
      </c>
      <c r="C54" s="98">
        <v>43551</v>
      </c>
      <c r="D54" s="176">
        <v>0.5</v>
      </c>
      <c r="E54" s="183" t="s">
        <v>170</v>
      </c>
      <c r="F54" s="188" t="s">
        <v>25</v>
      </c>
      <c r="G54" s="188" t="s">
        <v>26</v>
      </c>
      <c r="H54" s="105" t="s">
        <v>80</v>
      </c>
      <c r="I54" s="196" t="s">
        <v>94</v>
      </c>
      <c r="J54" s="105" t="s">
        <v>78</v>
      </c>
      <c r="K54" s="105" t="s">
        <v>78</v>
      </c>
      <c r="L54" s="202" t="s">
        <v>87</v>
      </c>
      <c r="M54" s="105" t="s">
        <v>88</v>
      </c>
      <c r="N54" s="105">
        <v>5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5"/>
    </row>
    <row r="55" spans="1:50" s="14" customFormat="1" ht="12.75" customHeight="1">
      <c r="A55" s="207">
        <v>43551</v>
      </c>
      <c r="B55" s="208">
        <v>0.5</v>
      </c>
      <c r="C55" s="207">
        <f>A55</f>
        <v>43551</v>
      </c>
      <c r="D55" s="209">
        <f>B55+TIME(0,15,0)</f>
        <v>0.5104166666666666</v>
      </c>
      <c r="E55" s="210">
        <f>WEEKDAY(A55)</f>
        <v>4</v>
      </c>
      <c r="F55" s="211" t="s">
        <v>51</v>
      </c>
      <c r="G55" s="211" t="s">
        <v>24</v>
      </c>
      <c r="H55" s="212" t="s">
        <v>52</v>
      </c>
      <c r="I55" s="213" t="s">
        <v>64</v>
      </c>
      <c r="J55" s="214" t="s">
        <v>65</v>
      </c>
      <c r="K55" s="214" t="s">
        <v>54</v>
      </c>
      <c r="L55" s="214" t="s">
        <v>66</v>
      </c>
      <c r="M55" s="214" t="s">
        <v>231</v>
      </c>
      <c r="N55" s="213">
        <v>20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s="14" customFormat="1" ht="12.75" customHeight="1">
      <c r="A56" s="172">
        <v>43552</v>
      </c>
      <c r="B56" s="177">
        <v>0.5</v>
      </c>
      <c r="C56" s="172">
        <v>43552</v>
      </c>
      <c r="D56" s="177">
        <v>0.5416666666666666</v>
      </c>
      <c r="E56" s="184" t="s">
        <v>191</v>
      </c>
      <c r="F56" s="189" t="s">
        <v>25</v>
      </c>
      <c r="G56" s="189" t="s">
        <v>26</v>
      </c>
      <c r="H56" s="193" t="s">
        <v>27</v>
      </c>
      <c r="I56" s="197" t="s">
        <v>202</v>
      </c>
      <c r="J56" s="193" t="s">
        <v>203</v>
      </c>
      <c r="K56" s="193" t="s">
        <v>204</v>
      </c>
      <c r="L56" s="93" t="s">
        <v>205</v>
      </c>
      <c r="M56" s="193" t="s">
        <v>206</v>
      </c>
      <c r="N56" s="193">
        <v>50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16" s="10" customFormat="1" ht="12.75" customHeight="1">
      <c r="A57" s="88">
        <v>43553</v>
      </c>
      <c r="B57" s="87">
        <v>0.3125</v>
      </c>
      <c r="C57" s="88">
        <f>A57</f>
        <v>43553</v>
      </c>
      <c r="D57" s="87">
        <v>0.3541666666666667</v>
      </c>
      <c r="E57" s="89">
        <f>A57</f>
        <v>43553</v>
      </c>
      <c r="F57" s="94" t="s">
        <v>25</v>
      </c>
      <c r="G57" s="94" t="s">
        <v>26</v>
      </c>
      <c r="H57" s="94" t="s">
        <v>27</v>
      </c>
      <c r="I57" s="92" t="s">
        <v>235</v>
      </c>
      <c r="J57" s="95" t="s">
        <v>236</v>
      </c>
      <c r="K57" s="96" t="s">
        <v>237</v>
      </c>
      <c r="L57" s="91" t="s">
        <v>238</v>
      </c>
      <c r="M57" s="90" t="s">
        <v>42</v>
      </c>
      <c r="N57" s="90">
        <v>50</v>
      </c>
      <c r="O57" s="11"/>
      <c r="P57" s="11"/>
    </row>
    <row r="58" spans="1:123" s="13" customFormat="1" ht="12.75" customHeight="1">
      <c r="A58" s="98">
        <v>43553</v>
      </c>
      <c r="B58" s="176">
        <v>0.375</v>
      </c>
      <c r="C58" s="98">
        <v>43553</v>
      </c>
      <c r="D58" s="176">
        <v>0.4583333333333333</v>
      </c>
      <c r="E58" s="183" t="s">
        <v>165</v>
      </c>
      <c r="F58" s="188" t="s">
        <v>25</v>
      </c>
      <c r="G58" s="188" t="s">
        <v>26</v>
      </c>
      <c r="H58" s="105" t="s">
        <v>80</v>
      </c>
      <c r="I58" s="196" t="s">
        <v>91</v>
      </c>
      <c r="J58" s="105" t="s">
        <v>207</v>
      </c>
      <c r="K58" s="105" t="s">
        <v>166</v>
      </c>
      <c r="L58" s="202" t="s">
        <v>76</v>
      </c>
      <c r="M58" s="105" t="s">
        <v>59</v>
      </c>
      <c r="N58" s="105">
        <v>30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</row>
    <row r="59" spans="1:123" s="14" customFormat="1" ht="12.75" customHeight="1">
      <c r="A59" s="98">
        <v>43553</v>
      </c>
      <c r="B59" s="176">
        <v>0.4166666666666667</v>
      </c>
      <c r="C59" s="98">
        <v>43553</v>
      </c>
      <c r="D59" s="176">
        <v>0.4583333333333333</v>
      </c>
      <c r="E59" s="183" t="s">
        <v>165</v>
      </c>
      <c r="F59" s="188" t="s">
        <v>25</v>
      </c>
      <c r="G59" s="188" t="s">
        <v>26</v>
      </c>
      <c r="H59" s="105" t="s">
        <v>80</v>
      </c>
      <c r="I59" s="196" t="s">
        <v>95</v>
      </c>
      <c r="J59" s="105" t="s">
        <v>162</v>
      </c>
      <c r="K59" s="105" t="s">
        <v>162</v>
      </c>
      <c r="L59" s="202" t="s">
        <v>87</v>
      </c>
      <c r="M59" s="105" t="s">
        <v>88</v>
      </c>
      <c r="N59" s="105">
        <v>5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</row>
    <row r="60" spans="1:123" s="13" customFormat="1" ht="12.75" customHeight="1">
      <c r="A60" s="173">
        <v>43553</v>
      </c>
      <c r="B60" s="178">
        <v>0.4583333333333333</v>
      </c>
      <c r="C60" s="173">
        <v>43553</v>
      </c>
      <c r="D60" s="178">
        <v>0.46875</v>
      </c>
      <c r="E60" s="185" t="s">
        <v>165</v>
      </c>
      <c r="F60" s="190" t="s">
        <v>51</v>
      </c>
      <c r="G60" s="190" t="s">
        <v>24</v>
      </c>
      <c r="H60" s="194" t="s">
        <v>80</v>
      </c>
      <c r="I60" s="194" t="s">
        <v>96</v>
      </c>
      <c r="J60" s="194" t="s">
        <v>208</v>
      </c>
      <c r="K60" s="194" t="s">
        <v>181</v>
      </c>
      <c r="L60" s="203" t="s">
        <v>89</v>
      </c>
      <c r="M60" s="194" t="s">
        <v>59</v>
      </c>
      <c r="N60" s="194">
        <v>30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</row>
    <row r="61" spans="1:123" s="13" customFormat="1" ht="12.75" customHeight="1">
      <c r="A61" s="174">
        <v>43553</v>
      </c>
      <c r="B61" s="179">
        <v>0.46875</v>
      </c>
      <c r="C61" s="174">
        <v>43553</v>
      </c>
      <c r="D61" s="179">
        <v>0.4791666666666667</v>
      </c>
      <c r="E61" s="186" t="s">
        <v>165</v>
      </c>
      <c r="F61" s="191" t="s">
        <v>51</v>
      </c>
      <c r="G61" s="191" t="s">
        <v>24</v>
      </c>
      <c r="H61" s="191" t="s">
        <v>80</v>
      </c>
      <c r="I61" s="199" t="s">
        <v>92</v>
      </c>
      <c r="J61" s="201" t="s">
        <v>93</v>
      </c>
      <c r="K61" s="201" t="s">
        <v>77</v>
      </c>
      <c r="L61" s="204" t="s">
        <v>89</v>
      </c>
      <c r="M61" s="201" t="s">
        <v>59</v>
      </c>
      <c r="N61" s="201">
        <v>30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</row>
    <row r="62" spans="1:123" s="13" customFormat="1" ht="12.75" customHeight="1">
      <c r="A62" s="172">
        <v>43553</v>
      </c>
      <c r="B62" s="177">
        <v>0.5208333333333334</v>
      </c>
      <c r="C62" s="172">
        <v>43553</v>
      </c>
      <c r="D62" s="177">
        <v>0.5625</v>
      </c>
      <c r="E62" s="184" t="s">
        <v>165</v>
      </c>
      <c r="F62" s="189" t="s">
        <v>25</v>
      </c>
      <c r="G62" s="189" t="s">
        <v>26</v>
      </c>
      <c r="H62" s="189" t="s">
        <v>27</v>
      </c>
      <c r="I62" s="197" t="s">
        <v>139</v>
      </c>
      <c r="J62" s="193" t="s">
        <v>141</v>
      </c>
      <c r="K62" s="193" t="s">
        <v>97</v>
      </c>
      <c r="L62" s="244" t="s">
        <v>246</v>
      </c>
      <c r="M62" s="193" t="s">
        <v>164</v>
      </c>
      <c r="N62" s="193">
        <v>50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</row>
    <row r="63" spans="1:50" s="14" customFormat="1" ht="12.75" customHeight="1">
      <c r="A63" s="98">
        <v>43553</v>
      </c>
      <c r="B63" s="176">
        <v>0.5625</v>
      </c>
      <c r="C63" s="98">
        <v>43553</v>
      </c>
      <c r="D63" s="176">
        <v>0.6041666666666666</v>
      </c>
      <c r="E63" s="182" t="s">
        <v>165</v>
      </c>
      <c r="F63" s="188" t="s">
        <v>25</v>
      </c>
      <c r="G63" s="188" t="s">
        <v>26</v>
      </c>
      <c r="H63" s="105" t="s">
        <v>108</v>
      </c>
      <c r="I63" s="176" t="s">
        <v>109</v>
      </c>
      <c r="J63" s="105" t="s">
        <v>68</v>
      </c>
      <c r="K63" s="105" t="s">
        <v>68</v>
      </c>
      <c r="L63" s="105" t="s">
        <v>110</v>
      </c>
      <c r="M63" s="105" t="s">
        <v>111</v>
      </c>
      <c r="N63" s="105">
        <v>6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1" s="13" customFormat="1" ht="12.75" customHeight="1">
      <c r="A64" s="73"/>
      <c r="B64" s="18"/>
      <c r="C64" s="73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124" s="14" customFormat="1" ht="15.75" customHeight="1">
      <c r="A65" s="73"/>
      <c r="B65" s="18"/>
      <c r="C65" s="73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</row>
    <row r="66" spans="1:124" s="14" customFormat="1" ht="15.75" customHeight="1">
      <c r="A66" s="86" t="s">
        <v>24</v>
      </c>
      <c r="B66" s="18"/>
      <c r="C66" s="73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</row>
    <row r="67" spans="1:124" s="14" customFormat="1" ht="15.75" customHeight="1">
      <c r="A67" s="74" t="s">
        <v>29</v>
      </c>
      <c r="B67" s="18"/>
      <c r="C67" s="73"/>
      <c r="D67" s="18"/>
      <c r="E67" s="18"/>
      <c r="F67" s="18"/>
      <c r="G67" s="18"/>
      <c r="H67" s="18"/>
      <c r="I67" s="18" t="s">
        <v>210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</row>
    <row r="68" spans="1:51" s="14" customFormat="1" ht="15.75" customHeight="1">
      <c r="A68" s="75" t="s">
        <v>27</v>
      </c>
      <c r="B68" s="18"/>
      <c r="C68" s="73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 s="14" customFormat="1" ht="15.75" customHeight="1">
      <c r="A69" s="73"/>
      <c r="B69" s="18"/>
      <c r="C69" s="73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124" s="14" customFormat="1" ht="15.75" customHeight="1">
      <c r="A70" s="73"/>
      <c r="B70" s="18"/>
      <c r="C70" s="73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</row>
    <row r="71" spans="1:51" s="17" customFormat="1" ht="15.75" customHeight="1">
      <c r="A71" s="73"/>
      <c r="B71" s="18"/>
      <c r="C71" s="73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124" s="14" customFormat="1" ht="15.75" customHeight="1">
      <c r="A72" s="73"/>
      <c r="B72" s="18"/>
      <c r="C72" s="7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</row>
    <row r="73" spans="1:124" s="14" customFormat="1" ht="15.75" customHeight="1">
      <c r="A73" s="73"/>
      <c r="B73" s="18"/>
      <c r="C73" s="73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</row>
    <row r="74" spans="1:51" s="14" customFormat="1" ht="15.75" customHeight="1">
      <c r="A74" s="73"/>
      <c r="B74" s="18"/>
      <c r="C74" s="73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124" s="16" customFormat="1" ht="15.75" customHeight="1">
      <c r="A75" s="73"/>
      <c r="B75" s="18"/>
      <c r="C75" s="7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</row>
    <row r="76" spans="1:124" s="16" customFormat="1" ht="15.75" customHeight="1">
      <c r="A76" s="73"/>
      <c r="B76" s="18"/>
      <c r="C76" s="73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</row>
    <row r="77" spans="1:124" s="14" customFormat="1" ht="15.75" customHeight="1">
      <c r="A77" s="73"/>
      <c r="B77" s="18"/>
      <c r="C77" s="73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</row>
    <row r="78" spans="1:51" s="6" customFormat="1" ht="15.75" customHeight="1">
      <c r="A78" s="73"/>
      <c r="B78" s="18"/>
      <c r="C78" s="73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</row>
    <row r="79" spans="1:51" s="12" customFormat="1" ht="15.75" customHeight="1">
      <c r="A79" s="73"/>
      <c r="B79" s="18"/>
      <c r="C79" s="73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</row>
    <row r="80" spans="1:51" s="10" customFormat="1" ht="15.75" customHeight="1">
      <c r="A80" s="73"/>
      <c r="B80" s="18"/>
      <c r="C80" s="73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</row>
    <row r="81" spans="1:51" s="10" customFormat="1" ht="15.75" customHeight="1">
      <c r="A81" s="73"/>
      <c r="B81" s="18"/>
      <c r="C81" s="73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</row>
    <row r="82" spans="1:51" s="10" customFormat="1" ht="15.75" customHeight="1">
      <c r="A82" s="73"/>
      <c r="B82" s="18"/>
      <c r="C82" s="73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</row>
    <row r="83" spans="1:51" s="10" customFormat="1" ht="15.75" customHeight="1">
      <c r="A83" s="73"/>
      <c r="B83" s="18"/>
      <c r="C83" s="73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</row>
    <row r="84" spans="1:51" s="11" customFormat="1" ht="15.75" customHeight="1">
      <c r="A84" s="73"/>
      <c r="B84" s="18"/>
      <c r="C84" s="73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</row>
    <row r="85" spans="1:51" s="9" customFormat="1" ht="15.75" customHeight="1">
      <c r="A85" s="73"/>
      <c r="B85" s="18"/>
      <c r="C85" s="73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</row>
    <row r="86" spans="1:51" s="13" customFormat="1" ht="15.75" customHeight="1">
      <c r="A86" s="73"/>
      <c r="B86" s="18"/>
      <c r="C86" s="73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</row>
    <row r="87" spans="1:51" s="10" customFormat="1" ht="15.75" customHeight="1">
      <c r="A87" s="73"/>
      <c r="B87" s="18"/>
      <c r="C87" s="73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</row>
    <row r="88" spans="1:51" s="10" customFormat="1" ht="15.75" customHeight="1">
      <c r="A88" s="73"/>
      <c r="B88" s="18"/>
      <c r="C88" s="73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</row>
    <row r="89" spans="1:51" s="10" customFormat="1" ht="15.75" customHeight="1">
      <c r="A89" s="73"/>
      <c r="B89" s="18"/>
      <c r="C89" s="73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</row>
    <row r="90" spans="1:51" s="10" customFormat="1" ht="15.75" customHeight="1">
      <c r="A90" s="73"/>
      <c r="B90" s="18"/>
      <c r="C90" s="73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</row>
  </sheetData>
  <sheetProtection/>
  <autoFilter ref="A2:N48">
    <sortState ref="A3:N90">
      <sortCondition sortBy="value" ref="A3:A90"/>
    </sortState>
  </autoFilter>
  <mergeCells count="1">
    <mergeCell ref="A1:N1"/>
  </mergeCells>
  <conditionalFormatting sqref="O13:Q13 O10:Q11 O20:R20 O17:Q19 O21:Q22 A49:N56 O23:R32 A58:N63">
    <cfRule type="expression" priority="235" dxfId="1">
      <formula>(COUNTIF('總表'!$J10,"中醫婦科臨床教師會議")&gt;0)</formula>
    </cfRule>
    <cfRule type="expression" priority="236" dxfId="0">
      <formula>(COUNTIF('總表'!$H10,"行政會議")&gt;0)</formula>
    </cfRule>
  </conditionalFormatting>
  <conditionalFormatting sqref="O6:R6">
    <cfRule type="expression" priority="15" dxfId="1">
      <formula>(COUNTIF('總表'!$J6,"中醫婦科臨床教師會議")&gt;0)</formula>
    </cfRule>
    <cfRule type="expression" priority="16" dxfId="0">
      <formula>(COUNTIF('總表'!$H6,"行政會議")&gt;0)</formula>
    </cfRule>
  </conditionalFormatting>
  <printOptions horizontalCentered="1"/>
  <pageMargins left="0" right="0" top="0" bottom="0" header="0" footer="0"/>
  <pageSetup fitToHeight="1" fitToWidth="1" horizontalDpi="360" verticalDpi="360" orientation="portrait" paperSize="8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="125" zoomScaleNormal="125" workbookViewId="0" topLeftCell="A1">
      <selection activeCell="D25" sqref="D25"/>
    </sheetView>
  </sheetViews>
  <sheetFormatPr defaultColWidth="8.875" defaultRowHeight="15.75"/>
  <cols>
    <col min="1" max="1" width="11.00390625" style="5" bestFit="1" customWidth="1"/>
    <col min="2" max="2" width="10.00390625" style="5" bestFit="1" customWidth="1"/>
    <col min="3" max="3" width="10.875" style="5" bestFit="1" customWidth="1"/>
    <col min="4" max="4" width="9.125" style="5" bestFit="1" customWidth="1"/>
    <col min="5" max="5" width="6.875" style="5" customWidth="1"/>
    <col min="6" max="8" width="8.50390625" style="5" bestFit="1" customWidth="1"/>
    <col min="9" max="9" width="28.00390625" style="5" customWidth="1"/>
    <col min="10" max="10" width="14.375" style="5" bestFit="1" customWidth="1"/>
    <col min="11" max="11" width="10.375" style="5" bestFit="1" customWidth="1"/>
    <col min="12" max="12" width="26.125" style="5" bestFit="1" customWidth="1"/>
    <col min="13" max="13" width="10.375" style="5" bestFit="1" customWidth="1"/>
    <col min="14" max="14" width="8.625" style="5" bestFit="1" customWidth="1"/>
    <col min="15" max="16384" width="8.875" style="5" customWidth="1"/>
  </cols>
  <sheetData>
    <row r="1" spans="1:14" ht="12.75" customHeight="1">
      <c r="A1" s="51" t="s">
        <v>5</v>
      </c>
      <c r="B1" s="52" t="s">
        <v>6</v>
      </c>
      <c r="C1" s="53" t="s">
        <v>7</v>
      </c>
      <c r="D1" s="53" t="s">
        <v>8</v>
      </c>
      <c r="E1" s="54" t="s">
        <v>0</v>
      </c>
      <c r="F1" s="53" t="s">
        <v>9</v>
      </c>
      <c r="G1" s="53" t="s">
        <v>10</v>
      </c>
      <c r="H1" s="55" t="s">
        <v>1</v>
      </c>
      <c r="I1" s="55" t="s">
        <v>11</v>
      </c>
      <c r="J1" s="54" t="s">
        <v>2</v>
      </c>
      <c r="K1" s="54" t="s">
        <v>15</v>
      </c>
      <c r="L1" s="54" t="s">
        <v>16</v>
      </c>
      <c r="M1" s="54" t="s">
        <v>3</v>
      </c>
      <c r="N1" s="54" t="s">
        <v>4</v>
      </c>
    </row>
    <row r="2" spans="1:14" s="9" customFormat="1" ht="12.75" customHeight="1">
      <c r="A2" s="56">
        <v>43532</v>
      </c>
      <c r="B2" s="25">
        <v>0.3125</v>
      </c>
      <c r="C2" s="56">
        <f>A2</f>
        <v>43532</v>
      </c>
      <c r="D2" s="25">
        <v>0.3541666666666667</v>
      </c>
      <c r="E2" s="26">
        <f>C2</f>
        <v>43532</v>
      </c>
      <c r="F2" s="27" t="s">
        <v>30</v>
      </c>
      <c r="G2" s="27" t="s">
        <v>31</v>
      </c>
      <c r="H2" s="28" t="s">
        <v>18</v>
      </c>
      <c r="I2" s="29" t="s">
        <v>32</v>
      </c>
      <c r="J2" s="30" t="s">
        <v>33</v>
      </c>
      <c r="K2" s="30" t="s">
        <v>33</v>
      </c>
      <c r="L2" s="31" t="s">
        <v>36</v>
      </c>
      <c r="M2" s="32" t="s">
        <v>17</v>
      </c>
      <c r="N2" s="30">
        <v>50</v>
      </c>
    </row>
    <row r="3" spans="1:14" s="9" customFormat="1" ht="12.75" customHeight="1">
      <c r="A3" s="56">
        <v>43532</v>
      </c>
      <c r="B3" s="25">
        <v>0.5</v>
      </c>
      <c r="C3" s="56">
        <f>A3</f>
        <v>43532</v>
      </c>
      <c r="D3" s="25">
        <v>0.5416666666666666</v>
      </c>
      <c r="E3" s="26">
        <f>C3</f>
        <v>43532</v>
      </c>
      <c r="F3" s="27" t="s">
        <v>30</v>
      </c>
      <c r="G3" s="27" t="s">
        <v>31</v>
      </c>
      <c r="H3" s="28" t="s">
        <v>18</v>
      </c>
      <c r="I3" s="29" t="s">
        <v>34</v>
      </c>
      <c r="J3" s="30" t="s">
        <v>35</v>
      </c>
      <c r="K3" s="30" t="s">
        <v>33</v>
      </c>
      <c r="L3" s="31" t="s">
        <v>37</v>
      </c>
      <c r="M3" s="32" t="s">
        <v>23</v>
      </c>
      <c r="N3" s="30">
        <v>10</v>
      </c>
    </row>
  </sheetData>
  <sheetProtection/>
  <conditionalFormatting sqref="B1:N1">
    <cfRule type="expression" priority="200" dxfId="18" stopIfTrue="1">
      <formula>(COUNTIF('部行政'!$J1,"*"&amp;"聯合討論會"&amp;"*")&gt;0)</formula>
    </cfRule>
    <cfRule type="expression" priority="201" dxfId="17" stopIfTrue="1">
      <formula>(COUNTIF('部行政'!$I1,"*"&amp;"部學術"&amp;"*")&gt;0)</formula>
    </cfRule>
    <cfRule type="expression" priority="202" dxfId="1" stopIfTrue="1">
      <formula>(COUNTIF('部行政'!$J1,"*"&amp;"回饋會議"&amp;"*")&gt;0)</formula>
    </cfRule>
    <cfRule type="expression" priority="203" dxfId="1" stopIfTrue="1">
      <formula>(COUNTIF($J1,"*"&amp;"臨床教師"&amp;"*")&gt;0)</formula>
    </cfRule>
    <cfRule type="expression" priority="204" dxfId="0" stopIfTrue="1">
      <formula>(COUNTIF($H1,"行政會議")&gt;0)</formula>
    </cfRule>
  </conditionalFormatting>
  <conditionalFormatting sqref="M1">
    <cfRule type="expression" priority="199" dxfId="133">
      <formula>(COUNTIF('部行政'!$M1,"*"&amp;"待確認"&amp;"*")&gt;0)</formula>
    </cfRule>
  </conditionalFormatting>
  <conditionalFormatting sqref="B1:N1">
    <cfRule type="expression" priority="198" dxfId="12">
      <formula>(COUNTIF('部行政'!$I1,"*"&amp;"全院演講"&amp;"*")&gt;0)</formula>
    </cfRule>
  </conditionalFormatting>
  <conditionalFormatting sqref="B1:N1">
    <cfRule type="expression" priority="193" dxfId="18" stopIfTrue="1">
      <formula>(COUNTIF('部行政'!$J1,"*"&amp;"聯合討論會"&amp;"*")&gt;0)</formula>
    </cfRule>
    <cfRule type="expression" priority="194" dxfId="17" stopIfTrue="1">
      <formula>(COUNTIF('部行政'!$I1,"*"&amp;"部學術"&amp;"*")&gt;0)</formula>
    </cfRule>
    <cfRule type="expression" priority="195" dxfId="1" stopIfTrue="1">
      <formula>(COUNTIF('部行政'!$J1,"*"&amp;"回饋會議"&amp;"*")&gt;0)</formula>
    </cfRule>
    <cfRule type="expression" priority="196" dxfId="1" stopIfTrue="1">
      <formula>(COUNTIF($J1,"*"&amp;"臨床教師"&amp;"*")&gt;0)</formula>
    </cfRule>
    <cfRule type="expression" priority="197" dxfId="0" stopIfTrue="1">
      <formula>(COUNTIF($H1,"行政會議")&gt;0)</formula>
    </cfRule>
  </conditionalFormatting>
  <conditionalFormatting sqref="M1">
    <cfRule type="expression" priority="192" dxfId="133">
      <formula>(COUNTIF('部行政'!$M1,"*"&amp;"待確認"&amp;"*")&gt;0)</formula>
    </cfRule>
  </conditionalFormatting>
  <conditionalFormatting sqref="B1:N1">
    <cfRule type="expression" priority="191" dxfId="12">
      <formula>(COUNTIF('部行政'!$I1,"*"&amp;"全院演講"&amp;"*")&gt;0)</formula>
    </cfRule>
  </conditionalFormatting>
  <conditionalFormatting sqref="A1:N1">
    <cfRule type="expression" priority="186" dxfId="18" stopIfTrue="1">
      <formula>(COUNTIF('部行政'!$J1,"*"&amp;"聯合討論會"&amp;"*")&gt;0)</formula>
    </cfRule>
    <cfRule type="expression" priority="187" dxfId="17" stopIfTrue="1">
      <formula>(COUNTIF('部行政'!$I1,"*"&amp;"部學術"&amp;"*")&gt;0)</formula>
    </cfRule>
    <cfRule type="expression" priority="188" dxfId="1" stopIfTrue="1">
      <formula>(COUNTIF('部行政'!$J1,"*"&amp;"回饋會議"&amp;"*")&gt;0)</formula>
    </cfRule>
    <cfRule type="expression" priority="189" dxfId="1" stopIfTrue="1">
      <formula>(COUNTIF($J1,"*"&amp;"臨床教師"&amp;"*")&gt;0)</formula>
    </cfRule>
    <cfRule type="expression" priority="190" dxfId="0" stopIfTrue="1">
      <formula>(COUNTIF($H1,"行政會議")&gt;0)</formula>
    </cfRule>
  </conditionalFormatting>
  <conditionalFormatting sqref="L1">
    <cfRule type="expression" priority="185" dxfId="133">
      <formula>(COUNTIF('部行政'!$M1,"*"&amp;"待確認"&amp;"*")&gt;0)</formula>
    </cfRule>
  </conditionalFormatting>
  <conditionalFormatting sqref="A1:N1">
    <cfRule type="expression" priority="184" dxfId="12">
      <formula>(COUNTIF('部行政'!$I1,"*"&amp;"全院演講"&amp;"*")&gt;0)</formula>
    </cfRule>
  </conditionalFormatting>
  <conditionalFormatting sqref="A1:N1">
    <cfRule type="expression" priority="179" dxfId="18" stopIfTrue="1">
      <formula>(COUNTIF('部行政'!$J1,"*"&amp;"聯合討論會"&amp;"*")&gt;0)</formula>
    </cfRule>
    <cfRule type="expression" priority="180" dxfId="17" stopIfTrue="1">
      <formula>(COUNTIF('部行政'!$I1,"*"&amp;"部學術"&amp;"*")&gt;0)</formula>
    </cfRule>
    <cfRule type="expression" priority="181" dxfId="1" stopIfTrue="1">
      <formula>(COUNTIF('部行政'!$J1,"*"&amp;"回饋會議"&amp;"*")&gt;0)</formula>
    </cfRule>
    <cfRule type="expression" priority="182" dxfId="1" stopIfTrue="1">
      <formula>(COUNTIF($J1,"*"&amp;"臨床教師"&amp;"*")&gt;0)</formula>
    </cfRule>
    <cfRule type="expression" priority="183" dxfId="0" stopIfTrue="1">
      <formula>(COUNTIF($H1,"行政會議")&gt;0)</formula>
    </cfRule>
  </conditionalFormatting>
  <conditionalFormatting sqref="L1">
    <cfRule type="expression" priority="178" dxfId="133">
      <formula>(COUNTIF('部行政'!$M1,"*"&amp;"待確認"&amp;"*")&gt;0)</formula>
    </cfRule>
  </conditionalFormatting>
  <conditionalFormatting sqref="A1:N1">
    <cfRule type="expression" priority="177" dxfId="12">
      <formula>(COUNTIF('部行政'!$I1,"*"&amp;"全院演講"&amp;"*")&gt;0)</formula>
    </cfRule>
  </conditionalFormatting>
  <conditionalFormatting sqref="A1:N1">
    <cfRule type="expression" priority="172" dxfId="18" stopIfTrue="1">
      <formula>(COUNTIF('部行政'!$J1,"*"&amp;"聯合討論會"&amp;"*")&gt;0)</formula>
    </cfRule>
    <cfRule type="expression" priority="173" dxfId="17" stopIfTrue="1">
      <formula>(COUNTIF('部行政'!$I1,"*"&amp;"部學術"&amp;"*")&gt;0)</formula>
    </cfRule>
    <cfRule type="expression" priority="174" dxfId="1" stopIfTrue="1">
      <formula>(COUNTIF('部行政'!$J1,"*"&amp;"回饋會議"&amp;"*")&gt;0)</formula>
    </cfRule>
    <cfRule type="expression" priority="175" dxfId="1" stopIfTrue="1">
      <formula>(COUNTIF($J1,"*"&amp;"臨床教師"&amp;"*")&gt;0)</formula>
    </cfRule>
    <cfRule type="expression" priority="176" dxfId="0" stopIfTrue="1">
      <formula>(COUNTIF($H1,"行政會議")&gt;0)</formula>
    </cfRule>
  </conditionalFormatting>
  <conditionalFormatting sqref="L1">
    <cfRule type="expression" priority="171" dxfId="133">
      <formula>(COUNTIF('部行政'!$M1,"*"&amp;"待確認"&amp;"*")&gt;0)</formula>
    </cfRule>
  </conditionalFormatting>
  <conditionalFormatting sqref="A1:N1">
    <cfRule type="expression" priority="170" dxfId="12">
      <formula>(COUNTIF('部行政'!$I1,"*"&amp;"全院演講"&amp;"*")&gt;0)</formula>
    </cfRule>
  </conditionalFormatting>
  <conditionalFormatting sqref="A1:N1">
    <cfRule type="expression" priority="165" dxfId="18" stopIfTrue="1">
      <formula>(COUNTIF('部行政'!$J1,"*"&amp;"聯合討論會"&amp;"*")&gt;0)</formula>
    </cfRule>
    <cfRule type="expression" priority="166" dxfId="17" stopIfTrue="1">
      <formula>(COUNTIF('部行政'!$I1,"*"&amp;"部學術"&amp;"*")&gt;0)</formula>
    </cfRule>
    <cfRule type="expression" priority="167" dxfId="1" stopIfTrue="1">
      <formula>(COUNTIF('部行政'!$J1,"*"&amp;"回饋會議"&amp;"*")&gt;0)</formula>
    </cfRule>
    <cfRule type="expression" priority="168" dxfId="1" stopIfTrue="1">
      <formula>(COUNTIF($J1,"*"&amp;"臨床教師"&amp;"*")&gt;0)</formula>
    </cfRule>
    <cfRule type="expression" priority="169" dxfId="0" stopIfTrue="1">
      <formula>(COUNTIF($H1,"行政會議")&gt;0)</formula>
    </cfRule>
  </conditionalFormatting>
  <conditionalFormatting sqref="L1">
    <cfRule type="expression" priority="164" dxfId="133">
      <formula>(COUNTIF('部行政'!$M1,"*"&amp;"待確認"&amp;"*")&gt;0)</formula>
    </cfRule>
  </conditionalFormatting>
  <conditionalFormatting sqref="A1:N1">
    <cfRule type="expression" priority="163" dxfId="12">
      <formula>(COUNTIF('部行政'!$I1,"*"&amp;"全院演講"&amp;"*")&gt;0)</formula>
    </cfRule>
  </conditionalFormatting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14"/>
  <sheetViews>
    <sheetView zoomScale="125" zoomScaleNormal="125" workbookViewId="0" topLeftCell="C1">
      <selection activeCell="L7" sqref="L7"/>
    </sheetView>
  </sheetViews>
  <sheetFormatPr defaultColWidth="8.875" defaultRowHeight="15.75"/>
  <cols>
    <col min="1" max="1" width="12.375" style="8" bestFit="1" customWidth="1"/>
    <col min="2" max="2" width="10.00390625" style="6" bestFit="1" customWidth="1"/>
    <col min="3" max="3" width="12.375" style="6" bestFit="1" customWidth="1"/>
    <col min="4" max="4" width="9.125" style="6" bestFit="1" customWidth="1"/>
    <col min="5" max="5" width="10.00390625" style="6" bestFit="1" customWidth="1"/>
    <col min="6" max="8" width="8.50390625" style="6" bestFit="1" customWidth="1"/>
    <col min="9" max="9" width="49.625" style="6" customWidth="1"/>
    <col min="10" max="10" width="18.625" style="6" customWidth="1"/>
    <col min="11" max="11" width="23.00390625" style="6" bestFit="1" customWidth="1"/>
    <col min="12" max="12" width="28.625" style="6" customWidth="1"/>
    <col min="13" max="13" width="10.375" style="6" bestFit="1" customWidth="1"/>
    <col min="14" max="14" width="8.50390625" style="6" bestFit="1" customWidth="1"/>
    <col min="15" max="16384" width="8.875" style="6" customWidth="1"/>
  </cols>
  <sheetData>
    <row r="1" spans="1:14" ht="15">
      <c r="A1" s="41" t="s">
        <v>5</v>
      </c>
      <c r="B1" s="42" t="s">
        <v>6</v>
      </c>
      <c r="C1" s="43" t="s">
        <v>7</v>
      </c>
      <c r="D1" s="43" t="s">
        <v>8</v>
      </c>
      <c r="E1" s="44" t="s">
        <v>0</v>
      </c>
      <c r="F1" s="43" t="s">
        <v>9</v>
      </c>
      <c r="G1" s="43" t="s">
        <v>10</v>
      </c>
      <c r="H1" s="45" t="s">
        <v>1</v>
      </c>
      <c r="I1" s="45" t="s">
        <v>11</v>
      </c>
      <c r="J1" s="44" t="s">
        <v>2</v>
      </c>
      <c r="K1" s="44" t="s">
        <v>20</v>
      </c>
      <c r="L1" s="44" t="s">
        <v>21</v>
      </c>
      <c r="M1" s="44" t="s">
        <v>3</v>
      </c>
      <c r="N1" s="44" t="s">
        <v>4</v>
      </c>
    </row>
    <row r="2" spans="1:16" s="10" customFormat="1" ht="12.75" customHeight="1">
      <c r="A2" s="49">
        <v>43546</v>
      </c>
      <c r="B2" s="33">
        <v>0.3125</v>
      </c>
      <c r="C2" s="46">
        <f>A2</f>
        <v>43546</v>
      </c>
      <c r="D2" s="33">
        <v>0.375</v>
      </c>
      <c r="E2" s="34">
        <f>A2</f>
        <v>43546</v>
      </c>
      <c r="F2" s="40" t="s">
        <v>13</v>
      </c>
      <c r="G2" s="40" t="s">
        <v>14</v>
      </c>
      <c r="H2" s="36" t="s">
        <v>19</v>
      </c>
      <c r="I2" s="50" t="s">
        <v>138</v>
      </c>
      <c r="J2" s="24" t="s">
        <v>136</v>
      </c>
      <c r="K2" s="24" t="s">
        <v>72</v>
      </c>
      <c r="L2" s="48" t="s">
        <v>22</v>
      </c>
      <c r="M2" s="38" t="s">
        <v>73</v>
      </c>
      <c r="N2" s="24">
        <v>50</v>
      </c>
      <c r="O2" s="11"/>
      <c r="P2" s="11"/>
    </row>
    <row r="3" spans="1:124" s="10" customFormat="1" ht="12.75" customHeight="1">
      <c r="A3" s="49">
        <v>43550</v>
      </c>
      <c r="B3" s="33">
        <v>0.5</v>
      </c>
      <c r="C3" s="49">
        <f>A3</f>
        <v>43550</v>
      </c>
      <c r="D3" s="33">
        <v>0.5416666666666666</v>
      </c>
      <c r="E3" s="34">
        <f>A3</f>
        <v>43550</v>
      </c>
      <c r="F3" s="40" t="s">
        <v>13</v>
      </c>
      <c r="G3" s="40" t="s">
        <v>14</v>
      </c>
      <c r="H3" s="36" t="s">
        <v>40</v>
      </c>
      <c r="I3" s="37" t="s">
        <v>129</v>
      </c>
      <c r="J3" s="24" t="s">
        <v>131</v>
      </c>
      <c r="K3" s="24" t="s">
        <v>133</v>
      </c>
      <c r="L3" s="77" t="s">
        <v>134</v>
      </c>
      <c r="M3" s="38" t="s">
        <v>46</v>
      </c>
      <c r="N3" s="24">
        <v>50</v>
      </c>
      <c r="O3" s="9"/>
      <c r="P3" s="9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</row>
    <row r="4" spans="1:16" s="10" customFormat="1" ht="12.75" customHeight="1">
      <c r="A4" s="49">
        <v>43551</v>
      </c>
      <c r="B4" s="33">
        <v>0.3125</v>
      </c>
      <c r="C4" s="49">
        <f>A4</f>
        <v>43551</v>
      </c>
      <c r="D4" s="33">
        <v>0.3541666666666667</v>
      </c>
      <c r="E4" s="34">
        <f>A4</f>
        <v>43551</v>
      </c>
      <c r="F4" s="40" t="s">
        <v>38</v>
      </c>
      <c r="G4" s="40" t="s">
        <v>39</v>
      </c>
      <c r="H4" s="36" t="s">
        <v>40</v>
      </c>
      <c r="I4" s="37" t="s">
        <v>79</v>
      </c>
      <c r="J4" s="24" t="s">
        <v>41</v>
      </c>
      <c r="K4" s="24" t="s">
        <v>41</v>
      </c>
      <c r="L4" s="237" t="s">
        <v>243</v>
      </c>
      <c r="M4" s="24" t="s">
        <v>42</v>
      </c>
      <c r="N4" s="24">
        <v>50</v>
      </c>
      <c r="O4" s="11"/>
      <c r="P4" s="11"/>
    </row>
    <row r="5" spans="1:16" s="10" customFormat="1" ht="12.75" customHeight="1">
      <c r="A5" s="46">
        <v>43553</v>
      </c>
      <c r="B5" s="33">
        <v>0.3125</v>
      </c>
      <c r="C5" s="46">
        <f>A5</f>
        <v>43553</v>
      </c>
      <c r="D5" s="33">
        <v>0.3541666666666667</v>
      </c>
      <c r="E5" s="34">
        <f>A5</f>
        <v>43553</v>
      </c>
      <c r="F5" s="35" t="s">
        <v>25</v>
      </c>
      <c r="G5" s="35" t="s">
        <v>26</v>
      </c>
      <c r="H5" s="35" t="s">
        <v>27</v>
      </c>
      <c r="I5" s="37" t="s">
        <v>235</v>
      </c>
      <c r="J5" s="47" t="s">
        <v>236</v>
      </c>
      <c r="K5" s="39" t="s">
        <v>237</v>
      </c>
      <c r="L5" s="48" t="s">
        <v>238</v>
      </c>
      <c r="M5" s="24" t="s">
        <v>42</v>
      </c>
      <c r="N5" s="24">
        <v>50</v>
      </c>
      <c r="O5" s="11"/>
      <c r="P5" s="11"/>
    </row>
    <row r="6" spans="1:16" s="10" customFormat="1" ht="12.75" customHeight="1">
      <c r="A6" s="46">
        <v>43553</v>
      </c>
      <c r="B6" s="33">
        <v>0.5208333333333334</v>
      </c>
      <c r="C6" s="46">
        <f>A6</f>
        <v>43553</v>
      </c>
      <c r="D6" s="33">
        <v>0.5625</v>
      </c>
      <c r="E6" s="34">
        <f>A6</f>
        <v>43553</v>
      </c>
      <c r="F6" s="35" t="s">
        <v>25</v>
      </c>
      <c r="G6" s="35" t="s">
        <v>26</v>
      </c>
      <c r="H6" s="35" t="s">
        <v>27</v>
      </c>
      <c r="I6" s="37" t="s">
        <v>140</v>
      </c>
      <c r="J6" s="47" t="s">
        <v>142</v>
      </c>
      <c r="K6" s="39" t="s">
        <v>143</v>
      </c>
      <c r="L6" s="243" t="s">
        <v>245</v>
      </c>
      <c r="M6" s="24" t="s">
        <v>42</v>
      </c>
      <c r="N6" s="24">
        <v>50</v>
      </c>
      <c r="O6" s="11"/>
      <c r="P6" s="11"/>
    </row>
    <row r="14" ht="15">
      <c r="D14" s="6" t="s">
        <v>50</v>
      </c>
    </row>
  </sheetData>
  <sheetProtection/>
  <conditionalFormatting sqref="A1:O1">
    <cfRule type="expression" priority="173" dxfId="18" stopIfTrue="1">
      <formula>(COUNTIF('部學術'!$J1,"*"&amp;"聯合討論會"&amp;"*")&gt;0)</formula>
    </cfRule>
    <cfRule type="expression" priority="174" dxfId="17" stopIfTrue="1">
      <formula>(COUNTIF('部學術'!$I1,"*"&amp;"部學術"&amp;"*")&gt;0)</formula>
    </cfRule>
    <cfRule type="expression" priority="175" dxfId="1" stopIfTrue="1">
      <formula>(COUNTIF('部學術'!$J1,"*"&amp;"回饋會議"&amp;"*")&gt;0)</formula>
    </cfRule>
    <cfRule type="expression" priority="176" dxfId="1" stopIfTrue="1">
      <formula>(COUNTIF($J1,"*"&amp;"臨床教師"&amp;"*")&gt;0)</formula>
    </cfRule>
    <cfRule type="expression" priority="177" dxfId="0" stopIfTrue="1">
      <formula>(COUNTIF($H1,"行政會議")&gt;0)</formula>
    </cfRule>
  </conditionalFormatting>
  <conditionalFormatting sqref="L1:M1">
    <cfRule type="expression" priority="172" dxfId="133">
      <formula>(COUNTIF('部學術'!$M1,"*"&amp;"待確認"&amp;"*")&gt;0)</formula>
    </cfRule>
  </conditionalFormatting>
  <conditionalFormatting sqref="A1:O1">
    <cfRule type="expression" priority="171" dxfId="12">
      <formula>(COUNTIF('部學術'!$I1,"*"&amp;"全院演講"&amp;"*")&gt;0)</formula>
    </cfRule>
  </conditionalFormatting>
  <conditionalFormatting sqref="E4">
    <cfRule type="expression" priority="31" dxfId="1" stopIfTrue="1">
      <formula>(COUNTIF('部學術'!$J4,"*"&amp;"臨床教師"&amp;"*")&gt;0)</formula>
    </cfRule>
    <cfRule type="expression" priority="32" dxfId="0" stopIfTrue="1">
      <formula>(COUNTIF('部學術'!$H4,"行政會議")&gt;0)</formula>
    </cfRule>
  </conditionalFormatting>
  <conditionalFormatting sqref="E4">
    <cfRule type="expression" priority="29" dxfId="1">
      <formula>(COUNTIF('部學術'!$J4,"中醫婦科臨床教師會議")&gt;0)</formula>
    </cfRule>
    <cfRule type="expression" priority="30" dxfId="0">
      <formula>(COUNTIF('部學術'!$H4,"行政會議")&gt;0)</formula>
    </cfRule>
  </conditionalFormatting>
  <conditionalFormatting sqref="E2">
    <cfRule type="expression" priority="17" dxfId="1" stopIfTrue="1">
      <formula>(COUNTIF('部學術'!$J2,"*"&amp;"臨床教師"&amp;"*")&gt;0)</formula>
    </cfRule>
    <cfRule type="expression" priority="18" dxfId="0" stopIfTrue="1">
      <formula>(COUNTIF('部學術'!$H2,"行政會議")&gt;0)</formula>
    </cfRule>
  </conditionalFormatting>
  <conditionalFormatting sqref="E2">
    <cfRule type="expression" priority="15" dxfId="1">
      <formula>(COUNTIF('部學術'!$J2,"中醫婦科臨床教師會議")&gt;0)</formula>
    </cfRule>
    <cfRule type="expression" priority="16" dxfId="0">
      <formula>(COUNTIF('部學術'!$H2,"行政會議")&gt;0)</formula>
    </cfRule>
  </conditionalFormatting>
  <conditionalFormatting sqref="L2">
    <cfRule type="expression" priority="13" dxfId="1">
      <formula>(COUNTIF('部學術'!$J2,"中醫婦科臨床教師會議")&gt;0)</formula>
    </cfRule>
    <cfRule type="expression" priority="14" dxfId="0">
      <formula>(COUNTIF('部學術'!$H2,"行政會議")&gt;0)</formula>
    </cfRule>
  </conditionalFormatting>
  <conditionalFormatting sqref="E3">
    <cfRule type="expression" priority="11" dxfId="1" stopIfTrue="1">
      <formula>(COUNTIF('部學術'!$J3,"*"&amp;"臨床教師"&amp;"*")&gt;0)</formula>
    </cfRule>
    <cfRule type="expression" priority="12" dxfId="0" stopIfTrue="1">
      <formula>(COUNTIF('部學術'!$H3,"行政會議")&gt;0)</formula>
    </cfRule>
  </conditionalFormatting>
  <conditionalFormatting sqref="E3">
    <cfRule type="expression" priority="9" dxfId="1">
      <formula>(COUNTIF('部學術'!$J3,"中醫婦科臨床教師會議")&gt;0)</formula>
    </cfRule>
    <cfRule type="expression" priority="10" dxfId="0">
      <formula>(COUNTIF('部學術'!$H3,"行政會議")&gt;0)</formula>
    </cfRule>
  </conditionalFormatting>
  <conditionalFormatting sqref="E6">
    <cfRule type="expression" priority="7" dxfId="1" stopIfTrue="1">
      <formula>(COUNTIF('部學術'!$J6,"*"&amp;"臨床教師"&amp;"*")&gt;0)</formula>
    </cfRule>
    <cfRule type="expression" priority="8" dxfId="0" stopIfTrue="1">
      <formula>(COUNTIF('部學術'!$H6,"行政會議")&gt;0)</formula>
    </cfRule>
  </conditionalFormatting>
  <conditionalFormatting sqref="E6">
    <cfRule type="expression" priority="5" dxfId="1">
      <formula>(COUNTIF('部學術'!$J6,"中醫婦科臨床教師會議")&gt;0)</formula>
    </cfRule>
    <cfRule type="expression" priority="6" dxfId="0">
      <formula>(COUNTIF('部學術'!$H6,"行政會議")&gt;0)</formula>
    </cfRule>
  </conditionalFormatting>
  <conditionalFormatting sqref="E5">
    <cfRule type="expression" priority="3" dxfId="1" stopIfTrue="1">
      <formula>(COUNTIF('部學術'!$J5,"*"&amp;"臨床教師"&amp;"*")&gt;0)</formula>
    </cfRule>
    <cfRule type="expression" priority="4" dxfId="0" stopIfTrue="1">
      <formula>(COUNTIF('部學術'!$H5,"行政會議")&gt;0)</formula>
    </cfRule>
  </conditionalFormatting>
  <conditionalFormatting sqref="E5">
    <cfRule type="expression" priority="1" dxfId="1">
      <formula>(COUNTIF('部學術'!$J5,"中醫婦科臨床教師會議")&gt;0)</formula>
    </cfRule>
    <cfRule type="expression" priority="2" dxfId="0">
      <formula>(COUNTIF('部學術'!$H5,"行政會議")&gt;0)</formula>
    </cfRule>
  </conditionalFormatting>
  <printOptions/>
  <pageMargins left="0.75" right="0.75" top="1" bottom="1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"/>
  <sheetViews>
    <sheetView zoomScale="125" zoomScaleNormal="125" workbookViewId="0" topLeftCell="A1">
      <selection activeCell="D3" sqref="D3"/>
    </sheetView>
  </sheetViews>
  <sheetFormatPr defaultColWidth="11.50390625" defaultRowHeight="15.75"/>
  <cols>
    <col min="1" max="1" width="11.50390625" style="0" bestFit="1" customWidth="1"/>
    <col min="2" max="2" width="11.00390625" style="0" bestFit="1" customWidth="1"/>
    <col min="3" max="3" width="11.50390625" style="0" bestFit="1" customWidth="1"/>
    <col min="4" max="5" width="11.00390625" style="0" bestFit="1" customWidth="1"/>
    <col min="6" max="8" width="11.50390625" style="0" customWidth="1"/>
    <col min="9" max="9" width="45.375" style="0" customWidth="1"/>
    <col min="10" max="11" width="11.50390625" style="0" customWidth="1"/>
    <col min="12" max="12" width="21.125" style="0" customWidth="1"/>
  </cols>
  <sheetData>
    <row r="1" spans="1:14" ht="15">
      <c r="A1" s="7" t="s">
        <v>5</v>
      </c>
      <c r="B1" s="1" t="s">
        <v>6</v>
      </c>
      <c r="C1" s="2" t="s">
        <v>7</v>
      </c>
      <c r="D1" s="2" t="s">
        <v>8</v>
      </c>
      <c r="E1" s="3" t="s">
        <v>0</v>
      </c>
      <c r="F1" s="2" t="s">
        <v>9</v>
      </c>
      <c r="G1" s="2" t="s">
        <v>10</v>
      </c>
      <c r="H1" s="4" t="s">
        <v>1</v>
      </c>
      <c r="I1" s="4" t="s">
        <v>11</v>
      </c>
      <c r="J1" s="3" t="s">
        <v>2</v>
      </c>
      <c r="K1" s="3" t="s">
        <v>12</v>
      </c>
      <c r="L1" s="3" t="s">
        <v>16</v>
      </c>
      <c r="M1" s="3" t="s">
        <v>3</v>
      </c>
      <c r="N1" s="3" t="s">
        <v>4</v>
      </c>
    </row>
    <row r="2" spans="1:14" ht="15">
      <c r="A2" s="78">
        <v>43535</v>
      </c>
      <c r="B2" s="79">
        <v>0.5277777777777778</v>
      </c>
      <c r="C2" s="80">
        <v>43535</v>
      </c>
      <c r="D2" s="79">
        <v>0.5555555555555556</v>
      </c>
      <c r="E2" s="81" t="s">
        <v>144</v>
      </c>
      <c r="F2" s="82" t="s">
        <v>25</v>
      </c>
      <c r="G2" s="82" t="s">
        <v>26</v>
      </c>
      <c r="H2" s="83" t="s">
        <v>27</v>
      </c>
      <c r="I2" s="84" t="s">
        <v>145</v>
      </c>
      <c r="J2" s="83" t="s">
        <v>132</v>
      </c>
      <c r="K2" s="83" t="s">
        <v>132</v>
      </c>
      <c r="L2" s="76" t="s">
        <v>99</v>
      </c>
      <c r="M2" s="85" t="s">
        <v>146</v>
      </c>
      <c r="N2" s="85">
        <v>20</v>
      </c>
    </row>
  </sheetData>
  <sheetProtection/>
  <conditionalFormatting sqref="A1:N1">
    <cfRule type="expression" priority="97" dxfId="18" stopIfTrue="1">
      <formula>(COUNTIF('核心課程'!$J1,"*"&amp;"聯合討論會"&amp;"*")&gt;0)</formula>
    </cfRule>
    <cfRule type="expression" priority="98" dxfId="17" stopIfTrue="1">
      <formula>(COUNTIF('核心課程'!$I1,"*"&amp;"部學術"&amp;"*")&gt;0)</formula>
    </cfRule>
    <cfRule type="expression" priority="99" dxfId="1" stopIfTrue="1">
      <formula>(COUNTIF('核心課程'!$J1,"*"&amp;"回饋會議"&amp;"*")&gt;0)</formula>
    </cfRule>
    <cfRule type="expression" priority="100" dxfId="1" stopIfTrue="1">
      <formula>(COUNTIF($J1,"*"&amp;"臨床教師"&amp;"*")&gt;0)</formula>
    </cfRule>
    <cfRule type="expression" priority="101" dxfId="0" stopIfTrue="1">
      <formula>(COUNTIF($H1,"行政會議")&gt;0)</formula>
    </cfRule>
  </conditionalFormatting>
  <conditionalFormatting sqref="L1:M1">
    <cfRule type="expression" priority="96" dxfId="133">
      <formula>(COUNTIF('核心課程'!$M1,"*"&amp;"待確認"&amp;"*")&gt;0)</formula>
    </cfRule>
  </conditionalFormatting>
  <conditionalFormatting sqref="A1:N1">
    <cfRule type="expression" priority="95" dxfId="12">
      <formula>(COUNTIF('核心課程'!$I1,"*"&amp;"全院演講"&amp;"*")&gt;0)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125" zoomScaleNormal="125" workbookViewId="0" topLeftCell="B1">
      <selection activeCell="I14" sqref="I14"/>
    </sheetView>
  </sheetViews>
  <sheetFormatPr defaultColWidth="8.875" defaultRowHeight="15.75"/>
  <cols>
    <col min="1" max="1" width="11.50390625" style="0" bestFit="1" customWidth="1"/>
    <col min="2" max="2" width="9.875" style="0" bestFit="1" customWidth="1"/>
    <col min="3" max="3" width="13.625" style="0" customWidth="1"/>
    <col min="4" max="4" width="9.125" style="0" bestFit="1" customWidth="1"/>
    <col min="5" max="5" width="6.875" style="0" bestFit="1" customWidth="1"/>
    <col min="6" max="8" width="8.50390625" style="0" bestFit="1" customWidth="1"/>
    <col min="9" max="9" width="46.875" style="0" bestFit="1" customWidth="1"/>
    <col min="10" max="10" width="12.375" style="0" bestFit="1" customWidth="1"/>
    <col min="11" max="11" width="23.00390625" style="0" bestFit="1" customWidth="1"/>
    <col min="12" max="12" width="26.125" style="0" bestFit="1" customWidth="1"/>
    <col min="13" max="13" width="10.375" style="0" bestFit="1" customWidth="1"/>
    <col min="14" max="14" width="8.50390625" style="0" bestFit="1" customWidth="1"/>
  </cols>
  <sheetData>
    <row r="1" spans="1:14" s="6" customFormat="1" ht="15">
      <c r="A1" s="57" t="s">
        <v>5</v>
      </c>
      <c r="B1" s="42" t="s">
        <v>6</v>
      </c>
      <c r="C1" s="43" t="s">
        <v>7</v>
      </c>
      <c r="D1" s="43" t="s">
        <v>8</v>
      </c>
      <c r="E1" s="44" t="s">
        <v>0</v>
      </c>
      <c r="F1" s="43" t="s">
        <v>9</v>
      </c>
      <c r="G1" s="43" t="s">
        <v>10</v>
      </c>
      <c r="H1" s="45" t="s">
        <v>1</v>
      </c>
      <c r="I1" s="45" t="s">
        <v>11</v>
      </c>
      <c r="J1" s="44" t="s">
        <v>2</v>
      </c>
      <c r="K1" s="44" t="s">
        <v>12</v>
      </c>
      <c r="L1" s="44" t="s">
        <v>43</v>
      </c>
      <c r="M1" s="44" t="s">
        <v>3</v>
      </c>
      <c r="N1" s="44" t="s">
        <v>4</v>
      </c>
    </row>
    <row r="2" spans="1:16" s="10" customFormat="1" ht="12.75" customHeight="1">
      <c r="A2" s="49">
        <v>43542</v>
      </c>
      <c r="B2" s="33">
        <v>0.5208333333333334</v>
      </c>
      <c r="C2" s="49">
        <f>A2</f>
        <v>43542</v>
      </c>
      <c r="D2" s="33">
        <v>0.5625</v>
      </c>
      <c r="E2" s="34">
        <f>A2</f>
        <v>43542</v>
      </c>
      <c r="F2" s="40" t="s">
        <v>13</v>
      </c>
      <c r="G2" s="40" t="s">
        <v>14</v>
      </c>
      <c r="H2" s="36" t="s">
        <v>40</v>
      </c>
      <c r="I2" s="37" t="s">
        <v>123</v>
      </c>
      <c r="J2" s="24" t="s">
        <v>125</v>
      </c>
      <c r="K2" s="24" t="s">
        <v>33</v>
      </c>
      <c r="L2" s="237" t="s">
        <v>240</v>
      </c>
      <c r="M2" s="24" t="s">
        <v>74</v>
      </c>
      <c r="N2" s="24">
        <v>50</v>
      </c>
      <c r="O2" s="11"/>
      <c r="P2" s="11"/>
    </row>
    <row r="3" spans="1:14" s="10" customFormat="1" ht="12.75" customHeight="1">
      <c r="A3" s="49">
        <v>43543</v>
      </c>
      <c r="B3" s="33">
        <v>0.5</v>
      </c>
      <c r="C3" s="49">
        <f>A3</f>
        <v>43543</v>
      </c>
      <c r="D3" s="33">
        <v>0.5416666666666666</v>
      </c>
      <c r="E3" s="34">
        <f>A3</f>
        <v>43543</v>
      </c>
      <c r="F3" s="40" t="s">
        <v>13</v>
      </c>
      <c r="G3" s="40" t="s">
        <v>14</v>
      </c>
      <c r="H3" s="36" t="s">
        <v>40</v>
      </c>
      <c r="I3" s="37" t="s">
        <v>47</v>
      </c>
      <c r="J3" s="24" t="s">
        <v>127</v>
      </c>
      <c r="K3" s="24" t="s">
        <v>234</v>
      </c>
      <c r="L3" s="242" t="s">
        <v>241</v>
      </c>
      <c r="M3" s="24" t="s">
        <v>74</v>
      </c>
      <c r="N3" s="24">
        <v>50</v>
      </c>
    </row>
    <row r="4" spans="1:16" s="10" customFormat="1" ht="12.75" customHeight="1">
      <c r="A4" s="49">
        <v>43552</v>
      </c>
      <c r="B4" s="33">
        <v>0.5</v>
      </c>
      <c r="C4" s="49">
        <f>A4</f>
        <v>43552</v>
      </c>
      <c r="D4" s="33">
        <v>0.5416666666666666</v>
      </c>
      <c r="E4" s="34">
        <f>A4</f>
        <v>43552</v>
      </c>
      <c r="F4" s="40" t="s">
        <v>13</v>
      </c>
      <c r="G4" s="40" t="s">
        <v>14</v>
      </c>
      <c r="H4" s="36" t="s">
        <v>40</v>
      </c>
      <c r="I4" s="37" t="s">
        <v>48</v>
      </c>
      <c r="J4" s="24" t="s">
        <v>49</v>
      </c>
      <c r="K4" s="24" t="s">
        <v>71</v>
      </c>
      <c r="L4" s="236" t="s">
        <v>121</v>
      </c>
      <c r="M4" s="24" t="s">
        <v>75</v>
      </c>
      <c r="N4" s="24">
        <v>50</v>
      </c>
      <c r="O4" s="11"/>
      <c r="P4" s="11"/>
    </row>
    <row r="20" ht="15">
      <c r="B20" t="s">
        <v>28</v>
      </c>
    </row>
  </sheetData>
  <sheetProtection/>
  <autoFilter ref="A1:N1">
    <sortState ref="A2:N20">
      <sortCondition sortBy="value" ref="A2:A20"/>
    </sortState>
  </autoFilter>
  <conditionalFormatting sqref="B1:O1">
    <cfRule type="expression" priority="59" dxfId="18" stopIfTrue="1">
      <formula>(COUNTIF('跨領域'!$J1,"*"&amp;"聯合討論會"&amp;"*")&gt;0)</formula>
    </cfRule>
    <cfRule type="expression" priority="60" dxfId="17" stopIfTrue="1">
      <formula>(COUNTIF('跨領域'!$I1,"*"&amp;"部學術"&amp;"*")&gt;0)</formula>
    </cfRule>
    <cfRule type="expression" priority="61" dxfId="1" stopIfTrue="1">
      <formula>(COUNTIF('跨領域'!$J1,"*"&amp;"回饋會議"&amp;"*")&gt;0)</formula>
    </cfRule>
    <cfRule type="expression" priority="62" dxfId="1" stopIfTrue="1">
      <formula>(COUNTIF($J1,"*"&amp;"臨床教師"&amp;"*")&gt;0)</formula>
    </cfRule>
    <cfRule type="expression" priority="63" dxfId="0" stopIfTrue="1">
      <formula>(COUNTIF($H1,"行政會議")&gt;0)</formula>
    </cfRule>
  </conditionalFormatting>
  <conditionalFormatting sqref="M1">
    <cfRule type="expression" priority="58" dxfId="133">
      <formula>(COUNTIF('跨領域'!$M1,"*"&amp;"待確認"&amp;"*")&gt;0)</formula>
    </cfRule>
  </conditionalFormatting>
  <conditionalFormatting sqref="B1:O1">
    <cfRule type="expression" priority="57" dxfId="12">
      <formula>(COUNTIF('跨領域'!$I1,"*"&amp;"全院演講"&amp;"*")&gt;0)</formula>
    </cfRule>
  </conditionalFormatting>
  <conditionalFormatting sqref="A1:N1">
    <cfRule type="expression" priority="52" dxfId="18" stopIfTrue="1">
      <formula>(COUNTIF('跨領域'!$J1,"*"&amp;"聯合討論會"&amp;"*")&gt;0)</formula>
    </cfRule>
    <cfRule type="expression" priority="53" dxfId="17" stopIfTrue="1">
      <formula>(COUNTIF('跨領域'!$I1,"*"&amp;"部學術"&amp;"*")&gt;0)</formula>
    </cfRule>
    <cfRule type="expression" priority="54" dxfId="1" stopIfTrue="1">
      <formula>(COUNTIF('跨領域'!$J1,"*"&amp;"回饋會議"&amp;"*")&gt;0)</formula>
    </cfRule>
    <cfRule type="expression" priority="55" dxfId="1" stopIfTrue="1">
      <formula>(COUNTIF($J1,"*"&amp;"臨床教師"&amp;"*")&gt;0)</formula>
    </cfRule>
    <cfRule type="expression" priority="56" dxfId="0" stopIfTrue="1">
      <formula>(COUNTIF($H1,"行政會議")&gt;0)</formula>
    </cfRule>
  </conditionalFormatting>
  <conditionalFormatting sqref="L1">
    <cfRule type="expression" priority="51" dxfId="133">
      <formula>(COUNTIF('跨領域'!$M1,"*"&amp;"待確認"&amp;"*")&gt;0)</formula>
    </cfRule>
  </conditionalFormatting>
  <conditionalFormatting sqref="A1:N1">
    <cfRule type="expression" priority="50" dxfId="12">
      <formula>(COUNTIF('跨領域'!$I1,"*"&amp;"全院演講"&amp;"*")&gt;0)</formula>
    </cfRule>
  </conditionalFormatting>
  <conditionalFormatting sqref="A1:N1">
    <cfRule type="expression" priority="45" dxfId="18" stopIfTrue="1">
      <formula>(COUNTIF('跨領域'!$J1,"*"&amp;"聯合討論會"&amp;"*")&gt;0)</formula>
    </cfRule>
    <cfRule type="expression" priority="46" dxfId="17" stopIfTrue="1">
      <formula>(COUNTIF('跨領域'!$I1,"*"&amp;"部學術"&amp;"*")&gt;0)</formula>
    </cfRule>
    <cfRule type="expression" priority="47" dxfId="1" stopIfTrue="1">
      <formula>(COUNTIF('跨領域'!$J1,"*"&amp;"回饋會議"&amp;"*")&gt;0)</formula>
    </cfRule>
    <cfRule type="expression" priority="48" dxfId="1" stopIfTrue="1">
      <formula>(COUNTIF($J1,"*"&amp;"臨床教師"&amp;"*")&gt;0)</formula>
    </cfRule>
    <cfRule type="expression" priority="49" dxfId="0" stopIfTrue="1">
      <formula>(COUNTIF($H1,"行政會議")&gt;0)</formula>
    </cfRule>
  </conditionalFormatting>
  <conditionalFormatting sqref="L1">
    <cfRule type="expression" priority="44" dxfId="133">
      <formula>(COUNTIF('跨領域'!$M1,"*"&amp;"待確認"&amp;"*")&gt;0)</formula>
    </cfRule>
  </conditionalFormatting>
  <conditionalFormatting sqref="A1:N1">
    <cfRule type="expression" priority="43" dxfId="12">
      <formula>(COUNTIF('跨領域'!$I1,"*"&amp;"全院演講"&amp;"*")&gt;0)</formula>
    </cfRule>
  </conditionalFormatting>
  <conditionalFormatting sqref="A1:N1">
    <cfRule type="expression" priority="38" dxfId="18" stopIfTrue="1">
      <formula>(COUNTIF('跨領域'!$J1,"*"&amp;"聯合討論會"&amp;"*")&gt;0)</formula>
    </cfRule>
    <cfRule type="expression" priority="39" dxfId="17" stopIfTrue="1">
      <formula>(COUNTIF('跨領域'!$I1,"*"&amp;"部學術"&amp;"*")&gt;0)</formula>
    </cfRule>
    <cfRule type="expression" priority="40" dxfId="1" stopIfTrue="1">
      <formula>(COUNTIF('跨領域'!$J1,"*"&amp;"回饋會議"&amp;"*")&gt;0)</formula>
    </cfRule>
    <cfRule type="expression" priority="41" dxfId="1" stopIfTrue="1">
      <formula>(COUNTIF($J1,"*"&amp;"臨床教師"&amp;"*")&gt;0)</formula>
    </cfRule>
    <cfRule type="expression" priority="42" dxfId="0" stopIfTrue="1">
      <formula>(COUNTIF($H1,"行政會議")&gt;0)</formula>
    </cfRule>
  </conditionalFormatting>
  <conditionalFormatting sqref="L1">
    <cfRule type="expression" priority="37" dxfId="133">
      <formula>(COUNTIF('跨領域'!$M1,"*"&amp;"待確認"&amp;"*")&gt;0)</formula>
    </cfRule>
  </conditionalFormatting>
  <conditionalFormatting sqref="A1:N1">
    <cfRule type="expression" priority="36" dxfId="12">
      <formula>(COUNTIF('跨領域'!$I1,"*"&amp;"全院演講"&amp;"*")&gt;0)</formula>
    </cfRule>
  </conditionalFormatting>
  <conditionalFormatting sqref="A1:N1">
    <cfRule type="expression" priority="31" dxfId="18" stopIfTrue="1">
      <formula>(COUNTIF('跨領域'!$J1,"*"&amp;"聯合討論會"&amp;"*")&gt;0)</formula>
    </cfRule>
    <cfRule type="expression" priority="32" dxfId="17" stopIfTrue="1">
      <formula>(COUNTIF('跨領域'!$I1,"*"&amp;"部學術"&amp;"*")&gt;0)</formula>
    </cfRule>
    <cfRule type="expression" priority="33" dxfId="1" stopIfTrue="1">
      <formula>(COUNTIF('跨領域'!$J1,"*"&amp;"回饋會議"&amp;"*")&gt;0)</formula>
    </cfRule>
    <cfRule type="expression" priority="34" dxfId="1" stopIfTrue="1">
      <formula>(COUNTIF($J1,"*"&amp;"臨床教師"&amp;"*")&gt;0)</formula>
    </cfRule>
    <cfRule type="expression" priority="35" dxfId="0" stopIfTrue="1">
      <formula>(COUNTIF($H1,"行政會議")&gt;0)</formula>
    </cfRule>
  </conditionalFormatting>
  <conditionalFormatting sqref="L1">
    <cfRule type="expression" priority="30" dxfId="133">
      <formula>(COUNTIF('跨領域'!$M1,"*"&amp;"待確認"&amp;"*")&gt;0)</formula>
    </cfRule>
  </conditionalFormatting>
  <conditionalFormatting sqref="A1:N1">
    <cfRule type="expression" priority="29" dxfId="12">
      <formula>(COUNTIF('跨領域'!$I1,"*"&amp;"全院演講"&amp;"*")&gt;0)</formula>
    </cfRule>
  </conditionalFormatting>
  <conditionalFormatting sqref="M3:N3">
    <cfRule type="expression" priority="13" dxfId="1">
      <formula>(COUNTIF('跨領域'!$J3,"中醫婦科臨床教師會議")&gt;0)</formula>
    </cfRule>
    <cfRule type="expression" priority="14" dxfId="0">
      <formula>(COUNTIF('跨領域'!$H3,"行政會議")&gt;0)</formula>
    </cfRule>
  </conditionalFormatting>
  <conditionalFormatting sqref="B2">
    <cfRule type="expression" priority="9" dxfId="1" stopIfTrue="1">
      <formula>(COUNTIF(跨領域!#REF!,"*"&amp;"臨床教師"&amp;"*")&gt;0)</formula>
    </cfRule>
    <cfRule type="expression" priority="10" dxfId="0" stopIfTrue="1">
      <formula>(COUNTIF(跨領域!#REF!,"行政會議")&gt;0)</formula>
    </cfRule>
  </conditionalFormatting>
  <conditionalFormatting sqref="B4">
    <cfRule type="expression" priority="7" dxfId="1" stopIfTrue="1">
      <formula>(COUNTIF(跨領域!#REF!,"*"&amp;"臨床教師"&amp;"*")&gt;0)</formula>
    </cfRule>
    <cfRule type="expression" priority="8" dxfId="0" stopIfTrue="1">
      <formula>(COUNTIF(跨領域!#REF!,"行政會議")&gt;0)</formula>
    </cfRule>
  </conditionalFormatting>
  <conditionalFormatting sqref="A3:B3 D3 F3:I3">
    <cfRule type="expression" priority="5" dxfId="1">
      <formula>(COUNTIF('跨領域'!$J3,"中醫婦科臨床教師會議")&gt;0)</formula>
    </cfRule>
    <cfRule type="expression" priority="6" dxfId="0">
      <formula>(COUNTIF('跨領域'!$H3,"行政會議")&gt;0)</formula>
    </cfRule>
  </conditionalFormatting>
  <conditionalFormatting sqref="J3:K3">
    <cfRule type="expression" priority="3" dxfId="1">
      <formula>(COUNTIF(跨領域!#REF!,"中醫婦科臨床教師會議")&gt;0)</formula>
    </cfRule>
    <cfRule type="expression" priority="4" dxfId="0">
      <formula>(COUNTIF(跨領域!#REF!,"行政會議")&gt;0)</formula>
    </cfRule>
  </conditionalFormatting>
  <conditionalFormatting sqref="L2">
    <cfRule type="expression" priority="1" dxfId="1">
      <formula>(COUNTIF('跨領域'!$J2,"中醫婦科臨床教師會議")&gt;0)</formula>
    </cfRule>
    <cfRule type="expression" priority="2" dxfId="0">
      <formula>(COUNTIF('跨領域'!$H2,"行政會議")&gt;0)</formula>
    </cfRule>
  </conditionalFormatting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Tsai Pei-Ju</dc:creator>
  <cp:keywords/>
  <dc:description/>
  <cp:lastModifiedBy>Mei-Jiun Lin</cp:lastModifiedBy>
  <cp:lastPrinted>2017-06-02T09:30:58Z</cp:lastPrinted>
  <dcterms:created xsi:type="dcterms:W3CDTF">2017-05-23T15:13:19Z</dcterms:created>
  <dcterms:modified xsi:type="dcterms:W3CDTF">2019-02-22T08:13:45Z</dcterms:modified>
  <cp:category/>
  <cp:version/>
  <cp:contentType/>
  <cp:contentStatus/>
</cp:coreProperties>
</file>