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4" windowHeight="7714" activeTab="0"/>
  </bookViews>
  <sheets>
    <sheet name="總表" sheetId="1" r:id="rId1"/>
    <sheet name="部行政" sheetId="2" r:id="rId2"/>
    <sheet name="部學術" sheetId="3" r:id="rId3"/>
    <sheet name="跨領域" sheetId="4" r:id="rId4"/>
  </sheets>
  <definedNames>
    <definedName name="_xlnm._FilterDatabase" localSheetId="2" hidden="1">'部學術'!$A$1:$N$1</definedName>
    <definedName name="_xlnm._FilterDatabase" localSheetId="3" hidden="1">'跨領域'!$A$1:$N$1</definedName>
    <definedName name="_xlnm._FilterDatabase" localSheetId="0" hidden="1">'總表'!$A$2:$N$40</definedName>
  </definedNames>
  <calcPr fullCalcOnLoad="1"/>
</workbook>
</file>

<file path=xl/sharedStrings.xml><?xml version="1.0" encoding="utf-8"?>
<sst xmlns="http://schemas.openxmlformats.org/spreadsheetml/2006/main" count="662" uniqueCount="302">
  <si>
    <t>星期</t>
  </si>
  <si>
    <t>主辦單位</t>
  </si>
  <si>
    <t>演講者</t>
  </si>
  <si>
    <t>需參加人員</t>
  </si>
  <si>
    <t>預估人數</t>
  </si>
  <si>
    <t>陳俊良部長</t>
  </si>
  <si>
    <t>Start Date</t>
  </si>
  <si>
    <t>Start Time</t>
  </si>
  <si>
    <t>End Date</t>
  </si>
  <si>
    <t>End Time</t>
  </si>
  <si>
    <t>訓練類別</t>
  </si>
  <si>
    <t>訓練細目</t>
  </si>
  <si>
    <t>Subject</t>
  </si>
  <si>
    <t>主持人</t>
  </si>
  <si>
    <t>Location</t>
  </si>
  <si>
    <t>專業訓練</t>
  </si>
  <si>
    <t>專業課程</t>
  </si>
  <si>
    <t>主持人</t>
  </si>
  <si>
    <t>Location</t>
  </si>
  <si>
    <t>V+R</t>
  </si>
  <si>
    <t>部行政</t>
  </si>
  <si>
    <t>部學術</t>
  </si>
  <si>
    <t>楊建中主任/許珮毓副主任</t>
  </si>
  <si>
    <t>Location</t>
  </si>
  <si>
    <t>主持人</t>
  </si>
  <si>
    <t>Location</t>
  </si>
  <si>
    <t>桃園分院八樓中醫病房討論室</t>
  </si>
  <si>
    <t>桃園分院八樓中醫會議室</t>
  </si>
  <si>
    <t>V+R+I</t>
  </si>
  <si>
    <t>病房住院醫師</t>
  </si>
  <si>
    <t>林口院區跨領域中醫中藥護理聯合討論會</t>
  </si>
  <si>
    <t>V+ CR</t>
  </si>
  <si>
    <t xml:space="preserve">V+ R + I </t>
  </si>
  <si>
    <t>桃園院區跨領域中醫中藥護理聯合討論會</t>
  </si>
  <si>
    <t>V+R＋I</t>
  </si>
  <si>
    <t>行政會議</t>
  </si>
  <si>
    <t>專業訓練</t>
  </si>
  <si>
    <t>專業課程</t>
  </si>
  <si>
    <t>部學術</t>
  </si>
  <si>
    <t xml:space="preserve">   </t>
  </si>
  <si>
    <t>楊賢鴻主任</t>
  </si>
  <si>
    <t>臨床教師會議</t>
  </si>
  <si>
    <t>陳俊良部長</t>
  </si>
  <si>
    <t>台北兒童早療大樓B1會議室</t>
  </si>
  <si>
    <t>一般行政</t>
  </si>
  <si>
    <t>行政會議</t>
  </si>
  <si>
    <t>郭順利醫師</t>
  </si>
  <si>
    <t>部務會議</t>
  </si>
  <si>
    <t>陳俊良部長</t>
  </si>
  <si>
    <t>科主任會議</t>
  </si>
  <si>
    <t>各科主任</t>
  </si>
  <si>
    <t>桃園分院八樓中醫部大會議室</t>
  </si>
  <si>
    <t>桃園分院八樓中醫部小會議室</t>
  </si>
  <si>
    <t>OSCE會議</t>
  </si>
  <si>
    <t>許中原醫師</t>
  </si>
  <si>
    <t>V+R3+CR</t>
  </si>
  <si>
    <t>V+R</t>
  </si>
  <si>
    <t>吳宜鴻醫師</t>
  </si>
  <si>
    <t>一般醫學訓練-全人醫療</t>
  </si>
  <si>
    <t>Research Meeting-中醫實證醫學的優勢和困境</t>
  </si>
  <si>
    <t>郭英調教授</t>
  </si>
  <si>
    <t>中藥局課程─病人用藥安全</t>
  </si>
  <si>
    <t>郭永德藥師</t>
  </si>
  <si>
    <t>v</t>
  </si>
  <si>
    <t>彭啟豪醫師</t>
  </si>
  <si>
    <t>王威鵬醫師</t>
  </si>
  <si>
    <t>楊晉偉醫師/邱名榕藥師</t>
  </si>
  <si>
    <t>台北院區跨領域中醫中藥護理聯合討論會</t>
  </si>
  <si>
    <t>INTERN</t>
  </si>
  <si>
    <t>V+R</t>
  </si>
  <si>
    <t>INTERN</t>
  </si>
  <si>
    <t>Chart round</t>
  </si>
  <si>
    <t>陳曉平醫師</t>
  </si>
  <si>
    <t>R</t>
  </si>
  <si>
    <t>V+R</t>
  </si>
  <si>
    <t>V+R</t>
  </si>
  <si>
    <t>I</t>
  </si>
  <si>
    <t>I</t>
  </si>
  <si>
    <t>R</t>
  </si>
  <si>
    <t>V+R+I</t>
  </si>
  <si>
    <t>I</t>
  </si>
  <si>
    <t>V+R+I</t>
  </si>
  <si>
    <t>V+R+I</t>
  </si>
  <si>
    <t>台北中醫大樓B1會議室</t>
  </si>
  <si>
    <t>核心課程-失眠</t>
  </si>
  <si>
    <t>陳玉昇醫師</t>
  </si>
  <si>
    <t>陳玉昇醫師</t>
  </si>
  <si>
    <t>林口兒童醫院B2臨床技能階梯教室</t>
  </si>
  <si>
    <t>R+I</t>
  </si>
  <si>
    <t>林口3G精神科討論室</t>
  </si>
  <si>
    <t>OSCE考生說明會</t>
  </si>
  <si>
    <t>陳曉平醫師</t>
  </si>
  <si>
    <t>I</t>
  </si>
  <si>
    <t>V+I+(R)</t>
  </si>
  <si>
    <t>V+R</t>
  </si>
  <si>
    <t>CR+I</t>
  </si>
  <si>
    <t>V+R+I</t>
  </si>
  <si>
    <t>製表：R4 曾珠堯 GSM 35426 (2018/1/24)</t>
  </si>
  <si>
    <r>
      <rPr>
        <sz val="9"/>
        <rFont val="微軟正黑體"/>
        <family val="2"/>
      </rPr>
      <t>星期</t>
    </r>
  </si>
  <si>
    <r>
      <rPr>
        <sz val="9"/>
        <rFont val="微軟正黑體"/>
        <family val="2"/>
      </rPr>
      <t>主辦單位</t>
    </r>
  </si>
  <si>
    <r>
      <rPr>
        <sz val="9"/>
        <rFont val="微軟正黑體"/>
        <family val="2"/>
      </rPr>
      <t>演講者</t>
    </r>
  </si>
  <si>
    <r>
      <rPr>
        <sz val="9"/>
        <rFont val="微軟正黑體"/>
        <family val="2"/>
      </rPr>
      <t>需參加人員</t>
    </r>
  </si>
  <si>
    <r>
      <rPr>
        <sz val="9"/>
        <rFont val="微軟正黑體"/>
        <family val="2"/>
      </rPr>
      <t>預估人數</t>
    </r>
  </si>
  <si>
    <r>
      <rPr>
        <sz val="10"/>
        <rFont val="標楷體"/>
        <family val="4"/>
      </rPr>
      <t>專業訓練</t>
    </r>
  </si>
  <si>
    <r>
      <rPr>
        <sz val="10"/>
        <rFont val="標楷體"/>
        <family val="4"/>
      </rPr>
      <t>專業課程</t>
    </r>
  </si>
  <si>
    <r>
      <rPr>
        <sz val="10"/>
        <rFont val="標楷體"/>
        <family val="4"/>
      </rPr>
      <t>專業訓練</t>
    </r>
  </si>
  <si>
    <r>
      <rPr>
        <sz val="10"/>
        <rFont val="標楷體"/>
        <family val="4"/>
      </rPr>
      <t>專業課程</t>
    </r>
  </si>
  <si>
    <r>
      <rPr>
        <sz val="10"/>
        <rFont val="標楷體"/>
        <family val="4"/>
      </rPr>
      <t>陳曉平醫師</t>
    </r>
  </si>
  <si>
    <r>
      <rPr>
        <sz val="10"/>
        <rFont val="標楷體"/>
        <family val="4"/>
      </rPr>
      <t>桃園分院八樓中醫小會議室</t>
    </r>
  </si>
  <si>
    <r>
      <rPr>
        <sz val="10"/>
        <rFont val="標楷體"/>
        <family val="4"/>
      </rPr>
      <t>專業訓練</t>
    </r>
  </si>
  <si>
    <r>
      <rPr>
        <sz val="10"/>
        <rFont val="標楷體"/>
        <family val="4"/>
      </rPr>
      <t>專業課程</t>
    </r>
  </si>
  <si>
    <r>
      <rPr>
        <sz val="10"/>
        <rFont val="標楷體"/>
        <family val="4"/>
      </rPr>
      <t>婦科</t>
    </r>
  </si>
  <si>
    <r>
      <t>VS Lec II</t>
    </r>
    <r>
      <rPr>
        <sz val="10"/>
        <rFont val="標楷體"/>
        <family val="4"/>
      </rPr>
      <t>：子宮內膜異位症</t>
    </r>
  </si>
  <si>
    <r>
      <rPr>
        <sz val="10"/>
        <rFont val="標楷體"/>
        <family val="4"/>
      </rPr>
      <t>陳曉暐醫師</t>
    </r>
  </si>
  <si>
    <r>
      <rPr>
        <sz val="10"/>
        <rFont val="標楷體"/>
        <family val="4"/>
      </rPr>
      <t>部行政</t>
    </r>
  </si>
  <si>
    <r>
      <rPr>
        <sz val="10"/>
        <rFont val="標楷體"/>
        <family val="4"/>
      </rPr>
      <t>陳俊良部長</t>
    </r>
  </si>
  <si>
    <r>
      <rPr>
        <sz val="10"/>
        <rFont val="標楷體"/>
        <family val="4"/>
      </rPr>
      <t>內兒科</t>
    </r>
  </si>
  <si>
    <r>
      <rPr>
        <sz val="10"/>
        <rFont val="標楷體"/>
        <family val="4"/>
      </rPr>
      <t>中醫內兒科行政會議</t>
    </r>
  </si>
  <si>
    <r>
      <rPr>
        <sz val="10"/>
        <rFont val="標楷體"/>
        <family val="4"/>
      </rPr>
      <t>桃園分院八樓中醫會議室</t>
    </r>
  </si>
  <si>
    <r>
      <rPr>
        <sz val="10"/>
        <rFont val="標楷體"/>
        <family val="4"/>
      </rPr>
      <t>一般行政</t>
    </r>
  </si>
  <si>
    <r>
      <rPr>
        <sz val="10"/>
        <rFont val="標楷體"/>
        <family val="4"/>
      </rPr>
      <t>行政會議</t>
    </r>
  </si>
  <si>
    <r>
      <rPr>
        <sz val="10"/>
        <rFont val="標楷體"/>
        <family val="4"/>
      </rPr>
      <t>江昆壕主任</t>
    </r>
  </si>
  <si>
    <r>
      <rPr>
        <sz val="10"/>
        <rFont val="標楷體"/>
        <family val="4"/>
      </rPr>
      <t>王甜如醫師</t>
    </r>
  </si>
  <si>
    <r>
      <rPr>
        <sz val="10"/>
        <rFont val="標楷體"/>
        <family val="4"/>
      </rPr>
      <t>行政會議</t>
    </r>
  </si>
  <si>
    <r>
      <rPr>
        <sz val="10"/>
        <rFont val="標楷體"/>
        <family val="4"/>
      </rPr>
      <t>科主任會議</t>
    </r>
  </si>
  <si>
    <r>
      <rPr>
        <sz val="10"/>
        <rFont val="標楷體"/>
        <family val="4"/>
      </rPr>
      <t>各科主任</t>
    </r>
  </si>
  <si>
    <r>
      <rPr>
        <sz val="10"/>
        <rFont val="標楷體"/>
        <family val="4"/>
      </rPr>
      <t>桃園分院八樓中醫部小會議室</t>
    </r>
  </si>
  <si>
    <r>
      <rPr>
        <sz val="10"/>
        <rFont val="標楷體"/>
        <family val="4"/>
      </rPr>
      <t>針傷科</t>
    </r>
  </si>
  <si>
    <r>
      <rPr>
        <sz val="10"/>
        <rFont val="標楷體"/>
        <family val="4"/>
      </rPr>
      <t>林冠佑醫師</t>
    </r>
  </si>
  <si>
    <r>
      <rPr>
        <sz val="10"/>
        <rFont val="標楷體"/>
        <family val="4"/>
      </rPr>
      <t>謝逸雯醫師</t>
    </r>
  </si>
  <si>
    <r>
      <rPr>
        <sz val="10"/>
        <rFont val="標楷體"/>
        <family val="4"/>
      </rPr>
      <t>桃園分院八樓中醫病房討論室</t>
    </r>
  </si>
  <si>
    <r>
      <rPr>
        <sz val="10"/>
        <rFont val="標楷體"/>
        <family val="4"/>
      </rPr>
      <t>郭順利醫師</t>
    </r>
  </si>
  <si>
    <r>
      <rPr>
        <sz val="10"/>
        <rFont val="標楷體"/>
        <family val="4"/>
      </rPr>
      <t>部學術</t>
    </r>
  </si>
  <si>
    <r>
      <rPr>
        <sz val="10"/>
        <rFont val="標楷體"/>
        <family val="4"/>
      </rPr>
      <t>中藥局課程─病人用藥安全</t>
    </r>
  </si>
  <si>
    <r>
      <rPr>
        <sz val="10"/>
        <rFont val="標楷體"/>
        <family val="4"/>
      </rPr>
      <t>郭永德藥師</t>
    </r>
  </si>
  <si>
    <r>
      <rPr>
        <sz val="10"/>
        <rFont val="標楷體"/>
        <family val="4"/>
      </rPr>
      <t>桃園分院八樓中醫會議室</t>
    </r>
  </si>
  <si>
    <r>
      <rPr>
        <sz val="10"/>
        <rFont val="標楷體"/>
        <family val="4"/>
      </rPr>
      <t>一般行政</t>
    </r>
  </si>
  <si>
    <r>
      <rPr>
        <sz val="10"/>
        <rFont val="標楷體"/>
        <family val="4"/>
      </rPr>
      <t>行政會議</t>
    </r>
  </si>
  <si>
    <r>
      <rPr>
        <sz val="10"/>
        <rFont val="標楷體"/>
        <family val="4"/>
      </rPr>
      <t>針傷科務會議</t>
    </r>
  </si>
  <si>
    <r>
      <rPr>
        <sz val="10"/>
        <rFont val="標楷體"/>
        <family val="4"/>
      </rPr>
      <t>針傷科全體醫師</t>
    </r>
  </si>
  <si>
    <r>
      <rPr>
        <sz val="10"/>
        <rFont val="標楷體"/>
        <family val="4"/>
      </rPr>
      <t>李科宏主任</t>
    </r>
  </si>
  <si>
    <r>
      <rPr>
        <sz val="10"/>
        <rFont val="標楷體"/>
        <family val="4"/>
      </rPr>
      <t>桃園分院八樓中醫部大會議室</t>
    </r>
  </si>
  <si>
    <r>
      <rPr>
        <sz val="10"/>
        <rFont val="標楷體"/>
        <family val="4"/>
      </rPr>
      <t>一般行政</t>
    </r>
  </si>
  <si>
    <r>
      <rPr>
        <sz val="10"/>
        <rFont val="標楷體"/>
        <family val="4"/>
      </rPr>
      <t>中醫婦科全體醫師</t>
    </r>
  </si>
  <si>
    <r>
      <rPr>
        <sz val="10"/>
        <rFont val="標楷體"/>
        <family val="4"/>
      </rPr>
      <t>高銘偵醫師</t>
    </r>
  </si>
  <si>
    <r>
      <rPr>
        <sz val="10"/>
        <rFont val="標楷體"/>
        <family val="4"/>
      </rPr>
      <t>桃園長庚小會議室</t>
    </r>
  </si>
  <si>
    <r>
      <rPr>
        <sz val="10"/>
        <rFont val="標楷體"/>
        <family val="4"/>
      </rPr>
      <t>會診業務與會診病例討論</t>
    </r>
  </si>
  <si>
    <r>
      <rPr>
        <sz val="10"/>
        <rFont val="標楷體"/>
        <family val="4"/>
      </rPr>
      <t>針傷科臨床教師會議</t>
    </r>
  </si>
  <si>
    <r>
      <rPr>
        <sz val="10"/>
        <rFont val="標楷體"/>
        <family val="4"/>
      </rPr>
      <t>針傷科主治醫師</t>
    </r>
  </si>
  <si>
    <r>
      <rPr>
        <sz val="10"/>
        <rFont val="標楷體"/>
        <family val="4"/>
      </rPr>
      <t>陳彥融醫師</t>
    </r>
  </si>
  <si>
    <r>
      <rPr>
        <sz val="10"/>
        <rFont val="標楷體"/>
        <family val="4"/>
      </rPr>
      <t>會診與臨床病例討論</t>
    </r>
  </si>
  <si>
    <r>
      <rPr>
        <sz val="10"/>
        <rFont val="標楷體"/>
        <family val="4"/>
      </rPr>
      <t>許聿榕醫師</t>
    </r>
  </si>
  <si>
    <r>
      <rPr>
        <sz val="10"/>
        <rFont val="標楷體"/>
        <family val="4"/>
      </rPr>
      <t>許中原醫師</t>
    </r>
  </si>
  <si>
    <r>
      <rPr>
        <sz val="10"/>
        <rFont val="標楷體"/>
        <family val="4"/>
      </rPr>
      <t>林玫君醫師</t>
    </r>
  </si>
  <si>
    <r>
      <rPr>
        <sz val="10"/>
        <rFont val="標楷體"/>
        <family val="4"/>
      </rPr>
      <t>楊政道醫師</t>
    </r>
  </si>
  <si>
    <r>
      <rPr>
        <sz val="10"/>
        <rFont val="標楷體"/>
        <family val="4"/>
      </rPr>
      <t>桃園分院八樓中醫病房</t>
    </r>
  </si>
  <si>
    <r>
      <rPr>
        <sz val="10"/>
        <rFont val="標楷體"/>
        <family val="4"/>
      </rPr>
      <t>部學術</t>
    </r>
  </si>
  <si>
    <r>
      <rPr>
        <sz val="10"/>
        <rFont val="標楷體"/>
        <family val="4"/>
      </rPr>
      <t>桃園院區跨領域中醫中藥護理聯合討論會</t>
    </r>
  </si>
  <si>
    <r>
      <rPr>
        <sz val="10"/>
        <rFont val="標楷體"/>
        <family val="4"/>
      </rPr>
      <t>病房住院醫師</t>
    </r>
  </si>
  <si>
    <r>
      <rPr>
        <sz val="10"/>
        <rFont val="標楷體"/>
        <family val="4"/>
      </rPr>
      <t>楊賢鴻醫師</t>
    </r>
  </si>
  <si>
    <r>
      <rPr>
        <sz val="10"/>
        <rFont val="標楷體"/>
        <family val="4"/>
      </rPr>
      <t>陳玉昇醫師</t>
    </r>
  </si>
  <si>
    <r>
      <rPr>
        <sz val="10"/>
        <rFont val="標楷體"/>
        <family val="4"/>
      </rPr>
      <t>陳玉昇醫師</t>
    </r>
  </si>
  <si>
    <r>
      <rPr>
        <sz val="10"/>
        <rFont val="標楷體"/>
        <family val="4"/>
      </rPr>
      <t>葉柏巖醫師</t>
    </r>
  </si>
  <si>
    <r>
      <rPr>
        <sz val="10"/>
        <rFont val="標楷體"/>
        <family val="4"/>
      </rPr>
      <t>病例或專題報告</t>
    </r>
  </si>
  <si>
    <r>
      <rPr>
        <sz val="10"/>
        <rFont val="標楷體"/>
        <family val="4"/>
      </rPr>
      <t>王德生醫師</t>
    </r>
  </si>
  <si>
    <r>
      <rPr>
        <sz val="10"/>
        <rFont val="標楷體"/>
        <family val="4"/>
      </rPr>
      <t>陳彥融醫師</t>
    </r>
  </si>
  <si>
    <r>
      <rPr>
        <sz val="10"/>
        <rFont val="標楷體"/>
        <family val="4"/>
      </rPr>
      <t>針傷全體</t>
    </r>
  </si>
  <si>
    <r>
      <rPr>
        <sz val="10"/>
        <rFont val="標楷體"/>
        <family val="4"/>
      </rPr>
      <t>林新瑜醫師</t>
    </r>
  </si>
  <si>
    <r>
      <rPr>
        <sz val="10"/>
        <rFont val="標楷體"/>
        <family val="4"/>
      </rPr>
      <t>黃新家醫師</t>
    </r>
  </si>
  <si>
    <r>
      <rPr>
        <sz val="10"/>
        <rFont val="標楷體"/>
        <family val="4"/>
      </rPr>
      <t>病例或專題報告</t>
    </r>
  </si>
  <si>
    <r>
      <rPr>
        <sz val="10"/>
        <rFont val="標楷體"/>
        <family val="4"/>
      </rPr>
      <t>賴櫞心醫師</t>
    </r>
  </si>
  <si>
    <r>
      <rPr>
        <sz val="10"/>
        <rFont val="標楷體"/>
        <family val="4"/>
      </rPr>
      <t>葉柏巖醫師</t>
    </r>
  </si>
  <si>
    <r>
      <rPr>
        <sz val="10"/>
        <rFont val="標楷體"/>
        <family val="4"/>
      </rPr>
      <t>陳禹瑾醫師</t>
    </r>
  </si>
  <si>
    <r>
      <rPr>
        <sz val="10"/>
        <rFont val="標楷體"/>
        <family val="4"/>
      </rPr>
      <t>薛宏昇醫師</t>
    </r>
  </si>
  <si>
    <r>
      <rPr>
        <sz val="10"/>
        <rFont val="標楷體"/>
        <family val="4"/>
      </rPr>
      <t>曾珠堯醫師</t>
    </r>
  </si>
  <si>
    <r>
      <rPr>
        <sz val="10"/>
        <rFont val="標楷體"/>
        <family val="4"/>
      </rPr>
      <t>楊建中醫師</t>
    </r>
  </si>
  <si>
    <r>
      <rPr>
        <sz val="10"/>
        <rFont val="標楷體"/>
        <family val="4"/>
      </rPr>
      <t>張芳瑜醫師</t>
    </r>
  </si>
  <si>
    <r>
      <rPr>
        <sz val="10"/>
        <rFont val="標楷體"/>
        <family val="4"/>
      </rPr>
      <t>李科宏主任</t>
    </r>
  </si>
  <si>
    <r>
      <rPr>
        <sz val="10"/>
        <rFont val="標楷體"/>
        <family val="4"/>
      </rPr>
      <t>病例期刊專題討論</t>
    </r>
  </si>
  <si>
    <r>
      <rPr>
        <sz val="10"/>
        <rFont val="標楷體"/>
        <family val="4"/>
      </rPr>
      <t>陳曉暐醫師</t>
    </r>
  </si>
  <si>
    <r>
      <rPr>
        <sz val="10"/>
        <rFont val="標楷體"/>
        <family val="4"/>
      </rPr>
      <t>林口長庚圖書館放映室</t>
    </r>
  </si>
  <si>
    <r>
      <rPr>
        <sz val="10"/>
        <rFont val="標楷體"/>
        <family val="4"/>
      </rPr>
      <t>鄭存翔醫師</t>
    </r>
  </si>
  <si>
    <r>
      <rPr>
        <sz val="10"/>
        <rFont val="標楷體"/>
        <family val="4"/>
      </rPr>
      <t>張育佳醫師</t>
    </r>
  </si>
  <si>
    <r>
      <rPr>
        <sz val="10"/>
        <rFont val="標楷體"/>
        <family val="4"/>
      </rPr>
      <t>許惠菁醫師</t>
    </r>
  </si>
  <si>
    <r>
      <rPr>
        <sz val="10"/>
        <rFont val="標楷體"/>
        <family val="4"/>
      </rPr>
      <t>呂怡瑾醫師</t>
    </r>
  </si>
  <si>
    <r>
      <rPr>
        <sz val="10"/>
        <rFont val="標楷體"/>
        <family val="4"/>
      </rPr>
      <t>許中原醫師</t>
    </r>
  </si>
  <si>
    <r>
      <t>VS Lec IV</t>
    </r>
    <r>
      <rPr>
        <sz val="10"/>
        <rFont val="標楷體"/>
        <family val="4"/>
      </rPr>
      <t>：更年期症候群</t>
    </r>
  </si>
  <si>
    <r>
      <rPr>
        <sz val="10"/>
        <rFont val="標楷體"/>
        <family val="4"/>
      </rPr>
      <t>鄭為仁醫師</t>
    </r>
  </si>
  <si>
    <r>
      <rPr>
        <sz val="10"/>
        <rFont val="標楷體"/>
        <family val="4"/>
      </rPr>
      <t>林口長庚圖書館放映室</t>
    </r>
  </si>
  <si>
    <r>
      <rPr>
        <b/>
        <sz val="10"/>
        <rFont val="標楷體"/>
        <family val="4"/>
      </rPr>
      <t>中醫婦科臨床教師會議</t>
    </r>
  </si>
  <si>
    <r>
      <rPr>
        <sz val="10"/>
        <rFont val="標楷體"/>
        <family val="4"/>
      </rPr>
      <t>婦科主治醫師</t>
    </r>
  </si>
  <si>
    <r>
      <t xml:space="preserve">Intern Orientation -- </t>
    </r>
    <r>
      <rPr>
        <sz val="10"/>
        <rFont val="標楷體"/>
        <family val="4"/>
      </rPr>
      <t>婦科四診及身體診察</t>
    </r>
  </si>
  <si>
    <r>
      <t>OSCE</t>
    </r>
    <r>
      <rPr>
        <sz val="10"/>
        <rFont val="標楷體"/>
        <family val="4"/>
      </rPr>
      <t>會議</t>
    </r>
  </si>
  <si>
    <r>
      <rPr>
        <sz val="10"/>
        <rFont val="標楷體"/>
        <family val="4"/>
      </rPr>
      <t>許中原醫師</t>
    </r>
  </si>
  <si>
    <r>
      <rPr>
        <sz val="10"/>
        <rFont val="標楷體"/>
        <family val="4"/>
      </rPr>
      <t>郭順利醫師</t>
    </r>
  </si>
  <si>
    <r>
      <rPr>
        <sz val="10"/>
        <rFont val="標楷體"/>
        <family val="4"/>
      </rPr>
      <t>吳宜鴻醫師</t>
    </r>
  </si>
  <si>
    <r>
      <t>Research Meeting-</t>
    </r>
    <r>
      <rPr>
        <sz val="10"/>
        <rFont val="標楷體"/>
        <family val="4"/>
      </rPr>
      <t>中醫實證醫學的優勢和困境</t>
    </r>
  </si>
  <si>
    <r>
      <rPr>
        <sz val="10"/>
        <rFont val="標楷體"/>
        <family val="4"/>
      </rPr>
      <t>郭英調教授</t>
    </r>
  </si>
  <si>
    <r>
      <rPr>
        <sz val="10"/>
        <rFont val="標楷體"/>
        <family val="4"/>
      </rPr>
      <t>楊賢鴻主任</t>
    </r>
  </si>
  <si>
    <r>
      <rPr>
        <sz val="10"/>
        <rFont val="標楷體"/>
        <family val="4"/>
      </rPr>
      <t>楊晉緯醫師</t>
    </r>
  </si>
  <si>
    <r>
      <rPr>
        <sz val="10"/>
        <rFont val="標楷體"/>
        <family val="4"/>
      </rPr>
      <t>中西醫內兒科會診病例討論</t>
    </r>
  </si>
  <si>
    <r>
      <rPr>
        <sz val="10"/>
        <rFont val="標楷體"/>
        <family val="4"/>
      </rPr>
      <t>黃悅翔醫師</t>
    </r>
  </si>
  <si>
    <r>
      <rPr>
        <sz val="10"/>
        <rFont val="標楷體"/>
        <family val="4"/>
      </rPr>
      <t>中醫內兒科實習住院醫師回饋會議</t>
    </r>
  </si>
  <si>
    <r>
      <rPr>
        <sz val="10"/>
        <rFont val="標楷體"/>
        <family val="4"/>
      </rPr>
      <t>內兒科醫師</t>
    </r>
  </si>
  <si>
    <r>
      <rPr>
        <sz val="10"/>
        <rFont val="標楷體"/>
        <family val="4"/>
      </rPr>
      <t>彭啟豪醫師</t>
    </r>
  </si>
  <si>
    <r>
      <t>VS Lec I</t>
    </r>
    <r>
      <rPr>
        <sz val="10"/>
        <rFont val="標楷體"/>
        <family val="4"/>
      </rPr>
      <t>：妊娠病及產後調理</t>
    </r>
  </si>
  <si>
    <r>
      <rPr>
        <sz val="10"/>
        <rFont val="標楷體"/>
        <family val="4"/>
      </rPr>
      <t>台北院區跨領域中醫中藥護理聯合討論會</t>
    </r>
  </si>
  <si>
    <r>
      <rPr>
        <sz val="10"/>
        <rFont val="標楷體"/>
        <family val="4"/>
      </rPr>
      <t>王威鵬醫師</t>
    </r>
  </si>
  <si>
    <r>
      <rPr>
        <sz val="10"/>
        <rFont val="標楷體"/>
        <family val="4"/>
      </rPr>
      <t>陳俊良部長</t>
    </r>
  </si>
  <si>
    <r>
      <rPr>
        <sz val="10"/>
        <rFont val="標楷體"/>
        <family val="4"/>
      </rPr>
      <t>病房會議</t>
    </r>
  </si>
  <si>
    <r>
      <rPr>
        <sz val="10"/>
        <rFont val="標楷體"/>
        <family val="4"/>
      </rPr>
      <t>薛如妤醫師</t>
    </r>
  </si>
  <si>
    <r>
      <t>OSCE</t>
    </r>
    <r>
      <rPr>
        <sz val="10"/>
        <rFont val="標楷體"/>
        <family val="4"/>
      </rPr>
      <t>考生說明會</t>
    </r>
  </si>
  <si>
    <r>
      <rPr>
        <sz val="10"/>
        <rFont val="標楷體"/>
        <family val="4"/>
      </rPr>
      <t>陳曉平醫師</t>
    </r>
  </si>
  <si>
    <r>
      <rPr>
        <sz val="10"/>
        <rFont val="標楷體"/>
        <family val="4"/>
      </rPr>
      <t>王品涵醫師</t>
    </r>
  </si>
  <si>
    <r>
      <rPr>
        <sz val="9"/>
        <rFont val="微軟正黑體"/>
        <family val="2"/>
      </rPr>
      <t>訓練類別</t>
    </r>
  </si>
  <si>
    <r>
      <rPr>
        <sz val="9"/>
        <rFont val="微軟正黑體"/>
        <family val="2"/>
      </rPr>
      <t>訓練細目</t>
    </r>
  </si>
  <si>
    <r>
      <rPr>
        <sz val="9"/>
        <rFont val="微軟正黑體"/>
        <family val="2"/>
      </rPr>
      <t>主持人</t>
    </r>
  </si>
  <si>
    <r>
      <rPr>
        <sz val="10"/>
        <rFont val="標楷體"/>
        <family val="4"/>
      </rPr>
      <t>專業訓練</t>
    </r>
  </si>
  <si>
    <r>
      <rPr>
        <sz val="10"/>
        <rFont val="標楷體"/>
        <family val="4"/>
      </rPr>
      <t>針傷科</t>
    </r>
  </si>
  <si>
    <r>
      <rPr>
        <sz val="10"/>
        <rFont val="標楷體"/>
        <family val="4"/>
      </rPr>
      <t>病房</t>
    </r>
    <r>
      <rPr>
        <sz val="10"/>
        <rFont val="Times New Roman"/>
        <family val="1"/>
      </rPr>
      <t>Morning meeting/Orientation</t>
    </r>
  </si>
  <si>
    <r>
      <rPr>
        <sz val="10"/>
        <rFont val="標楷體"/>
        <family val="4"/>
      </rPr>
      <t>曾珠堯醫師</t>
    </r>
  </si>
  <si>
    <r>
      <rPr>
        <sz val="10"/>
        <rFont val="標楷體"/>
        <family val="4"/>
      </rPr>
      <t>楊建中醫師</t>
    </r>
  </si>
  <si>
    <r>
      <rPr>
        <sz val="10"/>
        <rFont val="標楷體"/>
        <family val="4"/>
      </rPr>
      <t>桃園分院八樓中醫病房討論室</t>
    </r>
  </si>
  <si>
    <r>
      <rPr>
        <sz val="10"/>
        <rFont val="標楷體"/>
        <family val="4"/>
      </rPr>
      <t>病房</t>
    </r>
    <r>
      <rPr>
        <sz val="10"/>
        <rFont val="Times New Roman"/>
        <family val="1"/>
      </rPr>
      <t>R</t>
    </r>
  </si>
  <si>
    <r>
      <rPr>
        <sz val="10"/>
        <rFont val="標楷體"/>
        <family val="4"/>
      </rPr>
      <t>專業課程</t>
    </r>
  </si>
  <si>
    <r>
      <rPr>
        <sz val="10"/>
        <rFont val="標楷體"/>
        <family val="4"/>
      </rPr>
      <t>內兒科</t>
    </r>
  </si>
  <si>
    <r>
      <rPr>
        <sz val="10"/>
        <rFont val="標楷體"/>
        <family val="4"/>
      </rPr>
      <t>兒科住院醫師</t>
    </r>
    <r>
      <rPr>
        <sz val="10"/>
        <rFont val="Times New Roman"/>
        <family val="1"/>
      </rPr>
      <t>Orientation</t>
    </r>
  </si>
  <si>
    <r>
      <rPr>
        <sz val="10"/>
        <rFont val="標楷體"/>
        <family val="4"/>
      </rPr>
      <t>陳曉平醫師</t>
    </r>
  </si>
  <si>
    <r>
      <rPr>
        <sz val="10"/>
        <rFont val="標楷體"/>
        <family val="4"/>
      </rPr>
      <t>林口門診診間</t>
    </r>
  </si>
  <si>
    <r>
      <rPr>
        <sz val="10"/>
        <rFont val="標楷體"/>
        <family val="4"/>
      </rPr>
      <t>一般行政</t>
    </r>
  </si>
  <si>
    <r>
      <rPr>
        <sz val="10"/>
        <rFont val="標楷體"/>
        <family val="4"/>
      </rPr>
      <t>部行政</t>
    </r>
  </si>
  <si>
    <r>
      <rPr>
        <sz val="10"/>
        <rFont val="標楷體"/>
        <family val="4"/>
      </rPr>
      <t>部務會議</t>
    </r>
  </si>
  <si>
    <r>
      <rPr>
        <sz val="10"/>
        <rFont val="標楷體"/>
        <family val="4"/>
      </rPr>
      <t>桃園分院八樓中醫部大會議室</t>
    </r>
  </si>
  <si>
    <r>
      <rPr>
        <sz val="10"/>
        <rFont val="標楷體"/>
        <family val="4"/>
      </rPr>
      <t>江昆壕主任</t>
    </r>
  </si>
  <si>
    <r>
      <rPr>
        <sz val="10"/>
        <rFont val="標楷體"/>
        <family val="4"/>
      </rPr>
      <t>中醫內兒科臨床教師會議</t>
    </r>
  </si>
  <si>
    <r>
      <rPr>
        <sz val="10"/>
        <rFont val="標楷體"/>
        <family val="4"/>
      </rPr>
      <t>內兒科主治醫師</t>
    </r>
  </si>
  <si>
    <r>
      <rPr>
        <sz val="10"/>
        <rFont val="標楷體"/>
        <family val="4"/>
      </rPr>
      <t>內科實習醫師</t>
    </r>
    <r>
      <rPr>
        <sz val="10"/>
        <rFont val="Times New Roman"/>
        <family val="1"/>
      </rPr>
      <t>120</t>
    </r>
    <r>
      <rPr>
        <sz val="10"/>
        <rFont val="標楷體"/>
        <family val="4"/>
      </rPr>
      <t>方測驗後測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第三組</t>
    </r>
    <r>
      <rPr>
        <sz val="10"/>
        <rFont val="Times New Roman"/>
        <family val="1"/>
      </rPr>
      <t>81-120</t>
    </r>
    <r>
      <rPr>
        <sz val="10"/>
        <rFont val="標楷體"/>
        <family val="4"/>
      </rPr>
      <t>方、第四組</t>
    </r>
    <r>
      <rPr>
        <sz val="10"/>
        <rFont val="Times New Roman"/>
        <family val="1"/>
      </rPr>
      <t>41-80</t>
    </r>
    <r>
      <rPr>
        <sz val="10"/>
        <rFont val="標楷體"/>
        <family val="4"/>
      </rPr>
      <t>方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</si>
  <si>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行政會議</t>
    </r>
  </si>
  <si>
    <r>
      <rPr>
        <sz val="10"/>
        <rFont val="標楷體"/>
        <family val="4"/>
      </rPr>
      <t>桃園分院八樓中醫部小會議室</t>
    </r>
  </si>
  <si>
    <r>
      <rPr>
        <sz val="10"/>
        <rFont val="標楷體"/>
        <family val="4"/>
      </rPr>
      <t>專業訓練</t>
    </r>
  </si>
  <si>
    <r>
      <rPr>
        <sz val="10"/>
        <rFont val="標楷體"/>
        <family val="4"/>
      </rPr>
      <t>針傷科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骨傷組</t>
    </r>
  </si>
  <si>
    <r>
      <rPr>
        <sz val="10"/>
        <rFont val="標楷體"/>
        <family val="4"/>
      </rPr>
      <t>主治醫師教學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傷科基本手法介紹</t>
    </r>
  </si>
  <si>
    <r>
      <rPr>
        <sz val="10"/>
        <rFont val="標楷體"/>
        <family val="4"/>
      </rPr>
      <t>李科宏主任</t>
    </r>
  </si>
  <si>
    <r>
      <rPr>
        <sz val="10"/>
        <rFont val="標楷體"/>
        <family val="4"/>
      </rPr>
      <t>林口復健大樓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樓中醫診區</t>
    </r>
  </si>
  <si>
    <r>
      <rPr>
        <sz val="10"/>
        <rFont val="標楷體"/>
        <family val="4"/>
      </rPr>
      <t>兒科實習醫師後測暨講解</t>
    </r>
  </si>
  <si>
    <r>
      <rPr>
        <sz val="10"/>
        <rFont val="標楷體"/>
        <family val="4"/>
      </rPr>
      <t>謝逸雯醫師</t>
    </r>
  </si>
  <si>
    <r>
      <rPr>
        <sz val="10"/>
        <rFont val="標楷體"/>
        <family val="4"/>
      </rPr>
      <t>病房</t>
    </r>
    <r>
      <rPr>
        <sz val="10"/>
        <rFont val="Times New Roman"/>
        <family val="1"/>
      </rPr>
      <t>R</t>
    </r>
  </si>
  <si>
    <r>
      <t>VS Lec V</t>
    </r>
    <r>
      <rPr>
        <sz val="10"/>
        <rFont val="標楷體"/>
        <family val="4"/>
      </rPr>
      <t>：不孕症</t>
    </r>
  </si>
  <si>
    <r>
      <rPr>
        <sz val="10"/>
        <rFont val="標楷體"/>
        <family val="4"/>
      </rPr>
      <t>林口門診診間</t>
    </r>
  </si>
  <si>
    <r>
      <rPr>
        <sz val="10"/>
        <rFont val="標楷體"/>
        <family val="4"/>
      </rPr>
      <t>陳俊良部長</t>
    </r>
  </si>
  <si>
    <r>
      <rPr>
        <sz val="10"/>
        <rFont val="標楷體"/>
        <family val="4"/>
      </rPr>
      <t>桃園分院八樓中醫會議室</t>
    </r>
  </si>
  <si>
    <r>
      <rPr>
        <sz val="10"/>
        <rFont val="標楷體"/>
        <family val="4"/>
      </rPr>
      <t>針傷科</t>
    </r>
  </si>
  <si>
    <r>
      <rPr>
        <sz val="10"/>
        <rFont val="標楷體"/>
        <family val="4"/>
      </rPr>
      <t>桃園分院八樓中醫部大會議室</t>
    </r>
  </si>
  <si>
    <r>
      <rPr>
        <b/>
        <sz val="10"/>
        <rFont val="標楷體"/>
        <family val="4"/>
      </rPr>
      <t>婦科科務會議</t>
    </r>
  </si>
  <si>
    <r>
      <rPr>
        <sz val="10"/>
        <rFont val="標楷體"/>
        <family val="4"/>
      </rPr>
      <t>專業課程</t>
    </r>
  </si>
  <si>
    <r>
      <rPr>
        <sz val="10"/>
        <rFont val="標楷體"/>
        <family val="4"/>
      </rPr>
      <t>常見包紮教學</t>
    </r>
  </si>
  <si>
    <r>
      <rPr>
        <sz val="10"/>
        <rFont val="標楷體"/>
        <family val="4"/>
      </rPr>
      <t>桃園分院</t>
    </r>
    <r>
      <rPr>
        <sz val="10"/>
        <rFont val="Times New Roman"/>
        <family val="1"/>
      </rPr>
      <t>B1</t>
    </r>
    <r>
      <rPr>
        <sz val="10"/>
        <rFont val="標楷體"/>
        <family val="4"/>
      </rPr>
      <t>骨傷科診間</t>
    </r>
  </si>
  <si>
    <r>
      <rPr>
        <b/>
        <sz val="10"/>
        <rFont val="標楷體"/>
        <family val="4"/>
      </rPr>
      <t>第七梯</t>
    </r>
    <r>
      <rPr>
        <b/>
        <sz val="10"/>
        <rFont val="Times New Roman"/>
        <family val="1"/>
      </rPr>
      <t>Intern Test (</t>
    </r>
    <r>
      <rPr>
        <b/>
        <sz val="10"/>
        <rFont val="標楷體"/>
        <family val="4"/>
      </rPr>
      <t>後測</t>
    </r>
    <r>
      <rPr>
        <b/>
        <sz val="10"/>
        <rFont val="Times New Roman"/>
        <family val="1"/>
      </rPr>
      <t>)</t>
    </r>
  </si>
  <si>
    <r>
      <rPr>
        <sz val="10"/>
        <rFont val="標楷體"/>
        <family val="4"/>
      </rPr>
      <t>桃園長庚小會議室</t>
    </r>
  </si>
  <si>
    <r>
      <rPr>
        <sz val="10"/>
        <rFont val="標楷體"/>
        <family val="4"/>
      </rPr>
      <t>總醫師教學</t>
    </r>
    <r>
      <rPr>
        <sz val="10"/>
        <rFont val="Times New Roman"/>
        <family val="1"/>
      </rPr>
      <t xml:space="preserve"> -- </t>
    </r>
    <r>
      <rPr>
        <sz val="10"/>
        <rFont val="標楷體"/>
        <family val="4"/>
      </rPr>
      <t>考卷檢討及婦科國考題教學</t>
    </r>
  </si>
  <si>
    <r>
      <t>VS Lec III</t>
    </r>
    <r>
      <rPr>
        <sz val="10"/>
        <rFont val="標楷體"/>
        <family val="4"/>
      </rPr>
      <t>：多囊性卵巢綜合症</t>
    </r>
    <r>
      <rPr>
        <sz val="10"/>
        <rFont val="Times New Roman"/>
        <family val="1"/>
      </rPr>
      <t xml:space="preserve"> &amp; </t>
    </r>
    <r>
      <rPr>
        <sz val="10"/>
        <rFont val="標楷體"/>
        <family val="4"/>
      </rPr>
      <t>高泌乳血症</t>
    </r>
  </si>
  <si>
    <r>
      <rPr>
        <sz val="10"/>
        <rFont val="標楷體"/>
        <family val="4"/>
      </rPr>
      <t>病房</t>
    </r>
    <r>
      <rPr>
        <sz val="10"/>
        <rFont val="Times New Roman"/>
        <family val="1"/>
      </rPr>
      <t>Chart round(</t>
    </r>
    <r>
      <rPr>
        <sz val="10"/>
        <rFont val="標楷體"/>
        <family val="4"/>
      </rPr>
      <t>上半月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</si>
  <si>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桃園分院八樓中醫病房</t>
    </r>
  </si>
  <si>
    <r>
      <rPr>
        <sz val="10"/>
        <rFont val="標楷體"/>
        <family val="4"/>
      </rPr>
      <t>楊建中主任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許珮毓副主任</t>
    </r>
  </si>
  <si>
    <r>
      <rPr>
        <sz val="10"/>
        <rFont val="標楷體"/>
        <family val="4"/>
      </rPr>
      <t>中醫內兒科學術會議</t>
    </r>
    <r>
      <rPr>
        <sz val="10"/>
        <rFont val="Times New Roman"/>
        <family val="1"/>
      </rPr>
      <t xml:space="preserve">: </t>
    </r>
    <r>
      <rPr>
        <sz val="10"/>
        <rFont val="標楷體"/>
        <family val="4"/>
      </rPr>
      <t>病案討論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兒科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</si>
  <si>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吳允琛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洪梓鐘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謝采恆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賴光啟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蕭凱怡</t>
    </r>
    <r>
      <rPr>
        <sz val="10"/>
        <rFont val="Times New Roman"/>
        <family val="1"/>
      </rPr>
      <t>//</t>
    </r>
    <r>
      <rPr>
        <sz val="10"/>
        <rFont val="標楷體"/>
        <family val="4"/>
      </rPr>
      <t>吳昭志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趙晏琳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醫師</t>
    </r>
  </si>
  <si>
    <r>
      <rPr>
        <sz val="10"/>
        <rFont val="標楷體"/>
        <family val="4"/>
      </rPr>
      <t>林口</t>
    </r>
    <r>
      <rPr>
        <sz val="10"/>
        <rFont val="Times New Roman"/>
        <family val="1"/>
      </rPr>
      <t>3G</t>
    </r>
    <r>
      <rPr>
        <sz val="10"/>
        <rFont val="標楷體"/>
        <family val="4"/>
      </rPr>
      <t>精神科討論室</t>
    </r>
  </si>
  <si>
    <r>
      <rPr>
        <sz val="10"/>
        <rFont val="標楷體"/>
        <family val="4"/>
      </rPr>
      <t>針傷科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骨傷組</t>
    </r>
  </si>
  <si>
    <r>
      <rPr>
        <sz val="10"/>
        <rFont val="標楷體"/>
        <family val="4"/>
      </rPr>
      <t>主治醫師教學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傷科基本手法介紹</t>
    </r>
  </si>
  <si>
    <r>
      <rPr>
        <sz val="10"/>
        <rFont val="標楷體"/>
        <family val="4"/>
      </rPr>
      <t>林口復健大樓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樓中醫診區</t>
    </r>
  </si>
  <si>
    <r>
      <rPr>
        <sz val="10"/>
        <rFont val="標楷體"/>
        <family val="4"/>
      </rPr>
      <t>核心課程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失眠</t>
    </r>
  </si>
  <si>
    <r>
      <rPr>
        <sz val="10"/>
        <rFont val="標楷體"/>
        <family val="4"/>
      </rPr>
      <t>林口兒童醫院</t>
    </r>
    <r>
      <rPr>
        <sz val="10"/>
        <rFont val="Times New Roman"/>
        <family val="1"/>
      </rPr>
      <t>B2</t>
    </r>
    <r>
      <rPr>
        <sz val="10"/>
        <rFont val="標楷體"/>
        <family val="4"/>
      </rPr>
      <t>臨床技能階梯教室</t>
    </r>
  </si>
  <si>
    <r>
      <rPr>
        <sz val="10"/>
        <rFont val="標楷體"/>
        <family val="4"/>
      </rPr>
      <t>病房</t>
    </r>
    <r>
      <rPr>
        <sz val="10"/>
        <rFont val="Times New Roman"/>
        <family val="1"/>
      </rPr>
      <t>Teaching Round</t>
    </r>
  </si>
  <si>
    <r>
      <rPr>
        <sz val="10"/>
        <rFont val="標楷體"/>
        <family val="4"/>
      </rPr>
      <t>林口復健大樓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樓骨科討論室</t>
    </r>
  </si>
  <si>
    <r>
      <rPr>
        <sz val="10"/>
        <rFont val="標楷體"/>
        <family val="4"/>
      </rPr>
      <t>病例或專題報告</t>
    </r>
  </si>
  <si>
    <r>
      <rPr>
        <sz val="10"/>
        <rFont val="標楷體"/>
        <family val="4"/>
      </rPr>
      <t>針傷科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針灸組</t>
    </r>
  </si>
  <si>
    <r>
      <rPr>
        <sz val="10"/>
        <rFont val="標楷體"/>
        <family val="4"/>
      </rPr>
      <t>住院醫師教學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針刺介紹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後測</t>
    </r>
  </si>
  <si>
    <r>
      <rPr>
        <sz val="10"/>
        <rFont val="標楷體"/>
        <family val="4"/>
      </rPr>
      <t>住院醫師教學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傷科手法介紹</t>
    </r>
  </si>
  <si>
    <r>
      <rPr>
        <sz val="10"/>
        <rFont val="標楷體"/>
        <family val="4"/>
      </rPr>
      <t>林口復健大樓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樓復健科討論室</t>
    </r>
  </si>
  <si>
    <r>
      <rPr>
        <sz val="10"/>
        <rFont val="標楷體"/>
        <family val="4"/>
      </rPr>
      <t>病房</t>
    </r>
    <r>
      <rPr>
        <sz val="10"/>
        <rFont val="Times New Roman"/>
        <family val="1"/>
      </rPr>
      <t>Morning meeting/Orientation</t>
    </r>
  </si>
  <si>
    <r>
      <rPr>
        <sz val="10"/>
        <rFont val="標楷體"/>
        <family val="4"/>
      </rPr>
      <t>顧德茜醫師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畢宇蕎醫師</t>
    </r>
  </si>
  <si>
    <r>
      <rPr>
        <sz val="10"/>
        <rFont val="標楷體"/>
        <family val="4"/>
      </rPr>
      <t>兒科實習醫師前側暨</t>
    </r>
    <r>
      <rPr>
        <sz val="10"/>
        <rFont val="Times New Roman"/>
        <family val="1"/>
      </rPr>
      <t>Orientation</t>
    </r>
  </si>
  <si>
    <r>
      <rPr>
        <b/>
        <sz val="10"/>
        <rFont val="標楷體"/>
        <family val="4"/>
      </rPr>
      <t>第八梯</t>
    </r>
    <r>
      <rPr>
        <b/>
        <sz val="10"/>
        <rFont val="Times New Roman"/>
        <family val="1"/>
      </rPr>
      <t>Intern Test (</t>
    </r>
    <r>
      <rPr>
        <b/>
        <sz val="10"/>
        <rFont val="標楷體"/>
        <family val="4"/>
      </rPr>
      <t>前測</t>
    </r>
    <r>
      <rPr>
        <b/>
        <sz val="10"/>
        <rFont val="Times New Roman"/>
        <family val="1"/>
      </rPr>
      <t>)</t>
    </r>
  </si>
  <si>
    <r>
      <rPr>
        <sz val="10"/>
        <rFont val="標楷體"/>
        <family val="4"/>
      </rPr>
      <t>總醫師教學</t>
    </r>
    <r>
      <rPr>
        <sz val="10"/>
        <rFont val="Times New Roman"/>
        <family val="1"/>
      </rPr>
      <t xml:space="preserve"> -- </t>
    </r>
    <r>
      <rPr>
        <sz val="10"/>
        <rFont val="標楷體"/>
        <family val="4"/>
      </rPr>
      <t>育齡婦女基礎體溫測量判讀及治療</t>
    </r>
  </si>
  <si>
    <r>
      <rPr>
        <sz val="10"/>
        <rFont val="標楷體"/>
        <family val="4"/>
      </rPr>
      <t>一般醫學訓練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全人醫療</t>
    </r>
  </si>
  <si>
    <r>
      <rPr>
        <sz val="10"/>
        <rFont val="標楷體"/>
        <family val="4"/>
      </rPr>
      <t>台北中醫大樓</t>
    </r>
    <r>
      <rPr>
        <sz val="10"/>
        <rFont val="Times New Roman"/>
        <family val="1"/>
      </rPr>
      <t>B1</t>
    </r>
    <r>
      <rPr>
        <sz val="10"/>
        <rFont val="標楷體"/>
        <family val="4"/>
      </rPr>
      <t>會議室</t>
    </r>
  </si>
  <si>
    <r>
      <rPr>
        <sz val="10"/>
        <rFont val="標楷體"/>
        <family val="4"/>
      </rPr>
      <t>住院醫師教學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針刺介紹</t>
    </r>
  </si>
  <si>
    <r>
      <rPr>
        <sz val="10"/>
        <rFont val="標楷體"/>
        <family val="4"/>
      </rPr>
      <t>內科實習醫師</t>
    </r>
    <r>
      <rPr>
        <sz val="10"/>
        <rFont val="Times New Roman"/>
        <family val="1"/>
      </rPr>
      <t>120</t>
    </r>
    <r>
      <rPr>
        <sz val="10"/>
        <rFont val="標楷體"/>
        <family val="4"/>
      </rPr>
      <t>方測驗後測</t>
    </r>
    <r>
      <rPr>
        <sz val="10"/>
        <rFont val="Times New Roman"/>
        <family val="1"/>
      </rPr>
      <t xml:space="preserve"> (</t>
    </r>
    <r>
      <rPr>
        <sz val="10"/>
        <rFont val="標楷體"/>
        <family val="4"/>
      </rPr>
      <t>第二組</t>
    </r>
    <r>
      <rPr>
        <sz val="10"/>
        <rFont val="Times New Roman"/>
        <family val="1"/>
      </rPr>
      <t>81-120</t>
    </r>
    <r>
      <rPr>
        <sz val="10"/>
        <rFont val="標楷體"/>
        <family val="4"/>
      </rPr>
      <t>方、第五組</t>
    </r>
    <r>
      <rPr>
        <sz val="10"/>
        <rFont val="Times New Roman"/>
        <family val="1"/>
      </rPr>
      <t>41-80</t>
    </r>
    <r>
      <rPr>
        <sz val="10"/>
        <rFont val="標楷體"/>
        <family val="4"/>
      </rPr>
      <t>方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</si>
  <si>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中醫內兒科學術會議</t>
    </r>
    <r>
      <rPr>
        <sz val="10"/>
        <rFont val="Times New Roman"/>
        <family val="1"/>
      </rPr>
      <t xml:space="preserve">: </t>
    </r>
    <r>
      <rPr>
        <sz val="10"/>
        <rFont val="標楷體"/>
        <family val="4"/>
      </rPr>
      <t>病案討論</t>
    </r>
  </si>
  <si>
    <r>
      <rPr>
        <sz val="10"/>
        <rFont val="標楷體"/>
        <family val="4"/>
      </rPr>
      <t>游振詮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陳冠榜醫師</t>
    </r>
  </si>
  <si>
    <r>
      <rPr>
        <sz val="10"/>
        <rFont val="標楷體"/>
        <family val="4"/>
      </rPr>
      <t>李柔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謝豪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醫師</t>
    </r>
  </si>
  <si>
    <r>
      <rPr>
        <sz val="10"/>
        <rFont val="標楷體"/>
        <family val="4"/>
      </rPr>
      <t>林口院區跨領域中醫中藥護理聯合討論會</t>
    </r>
  </si>
  <si>
    <r>
      <rPr>
        <sz val="10"/>
        <rFont val="標楷體"/>
        <family val="4"/>
      </rPr>
      <t>楊晉偉醫師</t>
    </r>
    <r>
      <rPr>
        <sz val="10"/>
        <rFont val="Times New Roman"/>
        <family val="1"/>
      </rPr>
      <t>/</t>
    </r>
    <r>
      <rPr>
        <sz val="10"/>
        <rFont val="標楷體"/>
        <family val="4"/>
      </rPr>
      <t>邱名榕藥師</t>
    </r>
  </si>
  <si>
    <r>
      <rPr>
        <sz val="10"/>
        <rFont val="標楷體"/>
        <family val="4"/>
      </rPr>
      <t>兒童大樓</t>
    </r>
    <r>
      <rPr>
        <sz val="10"/>
        <rFont val="Times New Roman"/>
        <family val="1"/>
      </rPr>
      <t>12K</t>
    </r>
    <r>
      <rPr>
        <sz val="10"/>
        <rFont val="標楷體"/>
        <family val="4"/>
      </rPr>
      <t>第二簡報室</t>
    </r>
  </si>
  <si>
    <r>
      <rPr>
        <sz val="10"/>
        <rFont val="標楷體"/>
        <family val="4"/>
      </rPr>
      <t>台北</t>
    </r>
    <r>
      <rPr>
        <sz val="10"/>
        <rFont val="Times New Roman"/>
        <family val="1"/>
      </rPr>
      <t>3F</t>
    </r>
    <r>
      <rPr>
        <sz val="10"/>
        <rFont val="標楷體"/>
        <family val="4"/>
      </rPr>
      <t>中醫門診區</t>
    </r>
  </si>
  <si>
    <r>
      <rPr>
        <sz val="10"/>
        <rFont val="標楷體"/>
        <family val="4"/>
      </rPr>
      <t>台北兒童早療大樓</t>
    </r>
    <r>
      <rPr>
        <sz val="10"/>
        <rFont val="Times New Roman"/>
        <family val="1"/>
      </rPr>
      <t>B1</t>
    </r>
    <r>
      <rPr>
        <sz val="10"/>
        <rFont val="標楷體"/>
        <family val="4"/>
      </rPr>
      <t>會議室</t>
    </r>
  </si>
  <si>
    <r>
      <t>V+R</t>
    </r>
    <r>
      <rPr>
        <sz val="10"/>
        <rFont val="標楷體"/>
        <family val="4"/>
      </rPr>
      <t>＋</t>
    </r>
    <r>
      <rPr>
        <sz val="10"/>
        <rFont val="Times New Roman"/>
        <family val="1"/>
      </rPr>
      <t>I</t>
    </r>
  </si>
  <si>
    <r>
      <rPr>
        <sz val="10"/>
        <rFont val="標楷體"/>
        <family val="4"/>
      </rPr>
      <t>病房</t>
    </r>
    <r>
      <rPr>
        <sz val="10"/>
        <rFont val="Times New Roman"/>
        <family val="1"/>
      </rPr>
      <t>Chart round(</t>
    </r>
    <r>
      <rPr>
        <sz val="10"/>
        <rFont val="標楷體"/>
        <family val="4"/>
      </rPr>
      <t>下半月</t>
    </r>
    <r>
      <rPr>
        <sz val="10"/>
        <rFont val="Times New Roman"/>
        <family val="1"/>
      </rPr>
      <t>)</t>
    </r>
  </si>
  <si>
    <t>107年2月中醫部行政學術活動表</t>
  </si>
  <si>
    <t>總醫師晉升口試</t>
  </si>
  <si>
    <t>總醫師</t>
  </si>
  <si>
    <t>桃園分院八樓中醫圖書室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</si>
</sst>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h:mm;@"/>
    <numFmt numFmtId="191" formatCode="yyyy/m/d;@"/>
    <numFmt numFmtId="192" formatCode="[$-404]aaaa;@"/>
    <numFmt numFmtId="193" formatCode="[$-404]e&quot;年&quot;m&quot;月&quot;d&quot;日&quot;;@"/>
    <numFmt numFmtId="194" formatCode="m&quot;月&quot;d&quot;日&quot;"/>
    <numFmt numFmtId="195" formatCode="mmm\-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4]AM/PM\ hh:mm:ss"/>
    <numFmt numFmtId="201" formatCode="yyyy/mm/dd"/>
    <numFmt numFmtId="202" formatCode="[$-404]aaaa"/>
    <numFmt numFmtId="203" formatCode="yyyy/mm/dd;@"/>
    <numFmt numFmtId="204" formatCode="m/d;@"/>
  </numFmts>
  <fonts count="6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微軟正黑體"/>
      <family val="2"/>
    </font>
    <font>
      <sz val="9"/>
      <name val="新細明體"/>
      <family val="1"/>
    </font>
    <font>
      <sz val="12"/>
      <name val="新細明體"/>
      <family val="1"/>
    </font>
    <font>
      <sz val="9"/>
      <name val="微軟正黑體"/>
      <family val="2"/>
    </font>
    <font>
      <sz val="10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9"/>
      <name val="標楷體"/>
      <family val="4"/>
    </font>
    <font>
      <b/>
      <sz val="10"/>
      <name val="標楷體"/>
      <family val="4"/>
    </font>
    <font>
      <sz val="9"/>
      <name val="Times New Roman"/>
      <family val="1"/>
    </font>
    <font>
      <b/>
      <sz val="10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z val="10"/>
      <color indexed="8"/>
      <name val="新細明體"/>
      <family val="1"/>
    </font>
    <font>
      <sz val="10"/>
      <color indexed="10"/>
      <name val="微軟正黑體"/>
      <family val="2"/>
    </font>
    <font>
      <sz val="9"/>
      <color indexed="10"/>
      <name val="新細明體"/>
      <family val="1"/>
    </font>
    <font>
      <sz val="9"/>
      <color indexed="10"/>
      <name val="微軟正黑體"/>
      <family val="2"/>
    </font>
    <font>
      <sz val="10"/>
      <color indexed="10"/>
      <name val="新細明體"/>
      <family val="1"/>
    </font>
    <font>
      <sz val="9"/>
      <color indexed="10"/>
      <name val="標楷體"/>
      <family val="4"/>
    </font>
    <font>
      <sz val="10"/>
      <color indexed="10"/>
      <name val="標楷體"/>
      <family val="4"/>
    </font>
    <font>
      <sz val="9"/>
      <name val="Microsoft JhengHei UI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sz val="10"/>
      <color theme="1"/>
      <name val="Calibri"/>
      <family val="1"/>
    </font>
    <font>
      <sz val="10"/>
      <color rgb="FFFF0000"/>
      <name val="微軟正黑體"/>
      <family val="2"/>
    </font>
    <font>
      <sz val="9"/>
      <color rgb="FFFF0000"/>
      <name val="新細明體"/>
      <family val="1"/>
    </font>
    <font>
      <sz val="9"/>
      <color rgb="FFFF0000"/>
      <name val="微軟正黑體"/>
      <family val="2"/>
    </font>
    <font>
      <sz val="10"/>
      <color rgb="FFFF0000"/>
      <name val="新細明體"/>
      <family val="1"/>
    </font>
    <font>
      <sz val="9"/>
      <color rgb="FFFF0000"/>
      <name val="標楷體"/>
      <family val="4"/>
    </font>
    <font>
      <sz val="10"/>
      <color rgb="FFFF0000"/>
      <name val="標楷體"/>
      <family val="4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4D79B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204">
    <xf numFmtId="0" fontId="0" fillId="0" borderId="0" xfId="0" applyFont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190" fontId="2" fillId="0" borderId="11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14" fontId="58" fillId="0" borderId="10" xfId="0" applyNumberFormat="1" applyFont="1" applyFill="1" applyBorder="1" applyAlignment="1">
      <alignment horizontal="center" vertical="center"/>
    </xf>
    <xf numFmtId="190" fontId="58" fillId="0" borderId="11" xfId="0" applyNumberFormat="1" applyFont="1" applyFill="1" applyBorder="1" applyAlignment="1">
      <alignment horizontal="center" vertical="center"/>
    </xf>
    <xf numFmtId="20" fontId="58" fillId="0" borderId="11" xfId="0" applyNumberFormat="1" applyFont="1" applyFill="1" applyBorder="1" applyAlignment="1">
      <alignment horizontal="center" vertical="center"/>
    </xf>
    <xf numFmtId="0" fontId="58" fillId="0" borderId="11" xfId="0" applyNumberFormat="1" applyFont="1" applyFill="1" applyBorder="1" applyAlignment="1">
      <alignment horizontal="center" vertical="center"/>
    </xf>
    <xf numFmtId="0" fontId="58" fillId="0" borderId="11" xfId="0" applyNumberFormat="1" applyFont="1" applyFill="1" applyBorder="1" applyAlignment="1">
      <alignment horizontal="center" vertical="center" shrinkToFit="1"/>
    </xf>
    <xf numFmtId="0" fontId="59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201" fontId="58" fillId="0" borderId="10" xfId="0" applyNumberFormat="1" applyFont="1" applyFill="1" applyBorder="1" applyAlignment="1">
      <alignment horizontal="center" vertical="center"/>
    </xf>
    <xf numFmtId="201" fontId="58" fillId="0" borderId="0" xfId="0" applyNumberFormat="1" applyFont="1" applyAlignment="1">
      <alignment horizontal="center" vertical="center"/>
    </xf>
    <xf numFmtId="190" fontId="2" fillId="19" borderId="11" xfId="53" applyNumberFormat="1" applyFont="1" applyFill="1" applyBorder="1" applyAlignment="1">
      <alignment horizontal="center" vertical="center"/>
      <protection/>
    </xf>
    <xf numFmtId="201" fontId="2" fillId="33" borderId="11" xfId="0" applyNumberFormat="1" applyFont="1" applyFill="1" applyBorder="1" applyAlignment="1">
      <alignment horizontal="center" vertical="center"/>
    </xf>
    <xf numFmtId="192" fontId="2" fillId="19" borderId="11" xfId="53" applyNumberFormat="1" applyFont="1" applyFill="1" applyBorder="1" applyAlignment="1">
      <alignment horizontal="center" vertical="center"/>
      <protection/>
    </xf>
    <xf numFmtId="193" fontId="2" fillId="19" borderId="11" xfId="0" applyNumberFormat="1" applyFont="1" applyFill="1" applyBorder="1" applyAlignment="1">
      <alignment horizontal="center" vertical="center"/>
    </xf>
    <xf numFmtId="0" fontId="2" fillId="19" borderId="11" xfId="53" applyFont="1" applyFill="1" applyBorder="1" applyAlignment="1">
      <alignment horizontal="center" vertical="center"/>
      <protection/>
    </xf>
    <xf numFmtId="0" fontId="2" fillId="19" borderId="11" xfId="41" applyNumberFormat="1" applyFont="1" applyFill="1" applyBorder="1" applyAlignment="1">
      <alignment horizontal="center" vertical="center" shrinkToFit="1"/>
      <protection/>
    </xf>
    <xf numFmtId="0" fontId="2" fillId="19" borderId="11" xfId="0" applyFont="1" applyFill="1" applyBorder="1" applyAlignment="1">
      <alignment horizontal="center" vertical="center"/>
    </xf>
    <xf numFmtId="193" fontId="2" fillId="19" borderId="11" xfId="41" applyNumberFormat="1" applyFont="1" applyFill="1" applyBorder="1" applyAlignment="1">
      <alignment horizontal="center" vertical="center" shrinkToFit="1"/>
      <protection/>
    </xf>
    <xf numFmtId="190" fontId="2" fillId="34" borderId="11" xfId="53" applyNumberFormat="1" applyFont="1" applyFill="1" applyBorder="1" applyAlignment="1">
      <alignment horizontal="center" vertical="center"/>
      <protection/>
    </xf>
    <xf numFmtId="201" fontId="2" fillId="35" borderId="11" xfId="0" applyNumberFormat="1" applyFont="1" applyFill="1" applyBorder="1" applyAlignment="1">
      <alignment horizontal="center" vertical="center"/>
    </xf>
    <xf numFmtId="192" fontId="2" fillId="34" borderId="11" xfId="53" applyNumberFormat="1" applyFont="1" applyFill="1" applyBorder="1" applyAlignment="1">
      <alignment horizontal="center" vertical="center"/>
      <protection/>
    </xf>
    <xf numFmtId="193" fontId="2" fillId="34" borderId="11" xfId="0" applyNumberFormat="1" applyFont="1" applyFill="1" applyBorder="1" applyAlignment="1">
      <alignment horizontal="center" vertical="center"/>
    </xf>
    <xf numFmtId="0" fontId="2" fillId="34" borderId="11" xfId="53" applyFont="1" applyFill="1" applyBorder="1" applyAlignment="1">
      <alignment horizontal="center" vertical="center"/>
      <protection/>
    </xf>
    <xf numFmtId="0" fontId="2" fillId="34" borderId="11" xfId="41" applyNumberFormat="1" applyFont="1" applyFill="1" applyBorder="1" applyAlignment="1">
      <alignment horizontal="center" vertical="center" shrinkToFit="1"/>
      <protection/>
    </xf>
    <xf numFmtId="0" fontId="2" fillId="34" borderId="11" xfId="0" applyFont="1" applyFill="1" applyBorder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01" fontId="2" fillId="24" borderId="11" xfId="42" applyNumberFormat="1" applyFont="1" applyFill="1" applyBorder="1" applyAlignment="1">
      <alignment horizontal="center" vertical="center"/>
      <protection/>
    </xf>
    <xf numFmtId="190" fontId="2" fillId="24" borderId="11" xfId="53" applyNumberFormat="1" applyFont="1" applyFill="1" applyBorder="1" applyAlignment="1">
      <alignment horizontal="center" vertical="center"/>
      <protection/>
    </xf>
    <xf numFmtId="192" fontId="2" fillId="24" borderId="11" xfId="53" applyNumberFormat="1" applyFont="1" applyFill="1" applyBorder="1" applyAlignment="1">
      <alignment horizontal="center" vertical="center"/>
      <protection/>
    </xf>
    <xf numFmtId="193" fontId="2" fillId="24" borderId="11" xfId="42" applyNumberFormat="1" applyFont="1" applyFill="1" applyBorder="1" applyAlignment="1">
      <alignment horizontal="center" vertical="center"/>
      <protection/>
    </xf>
    <xf numFmtId="0" fontId="2" fillId="24" borderId="11" xfId="53" applyFont="1" applyFill="1" applyBorder="1" applyAlignment="1">
      <alignment horizontal="center" vertical="center"/>
      <protection/>
    </xf>
    <xf numFmtId="0" fontId="2" fillId="24" borderId="11" xfId="42" applyNumberFormat="1" applyFont="1" applyFill="1" applyBorder="1" applyAlignment="1">
      <alignment horizontal="center" vertical="center" shrinkToFit="1"/>
      <protection/>
    </xf>
    <xf numFmtId="0" fontId="2" fillId="24" borderId="11" xfId="42" applyFont="1" applyFill="1" applyBorder="1" applyAlignment="1">
      <alignment horizontal="center" vertical="center"/>
      <protection/>
    </xf>
    <xf numFmtId="193" fontId="2" fillId="24" borderId="11" xfId="42" applyNumberFormat="1" applyFont="1" applyFill="1" applyBorder="1" applyAlignment="1">
      <alignment horizontal="center" vertical="center" shrinkToFit="1"/>
      <protection/>
    </xf>
    <xf numFmtId="0" fontId="2" fillId="24" borderId="11" xfId="42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0" fillId="36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36" borderId="0" xfId="0" applyFont="1" applyFill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0" fillId="36" borderId="0" xfId="0" applyFont="1" applyFill="1" applyAlignment="1">
      <alignment horizontal="center" vertical="center" wrapText="1"/>
    </xf>
    <xf numFmtId="0" fontId="5" fillId="0" borderId="0" xfId="42" applyFont="1" applyFill="1" applyAlignment="1">
      <alignment horizontal="center" vertical="center"/>
      <protection/>
    </xf>
    <xf numFmtId="191" fontId="2" fillId="24" borderId="11" xfId="42" applyNumberFormat="1" applyFont="1" applyFill="1" applyBorder="1" applyAlignment="1">
      <alignment horizontal="center" vertical="center"/>
      <protection/>
    </xf>
    <xf numFmtId="191" fontId="2" fillId="34" borderId="11" xfId="0" applyNumberFormat="1" applyFont="1" applyFill="1" applyBorder="1" applyAlignment="1">
      <alignment horizontal="center" vertical="center"/>
    </xf>
    <xf numFmtId="191" fontId="2" fillId="34" borderId="11" xfId="42" applyNumberFormat="1" applyFont="1" applyFill="1" applyBorder="1" applyAlignment="1">
      <alignment horizontal="center" vertical="center"/>
      <protection/>
    </xf>
    <xf numFmtId="201" fontId="2" fillId="34" borderId="11" xfId="42" applyNumberFormat="1" applyFont="1" applyFill="1" applyBorder="1" applyAlignment="1">
      <alignment horizontal="center" vertical="center"/>
      <protection/>
    </xf>
    <xf numFmtId="193" fontId="2" fillId="34" borderId="11" xfId="42" applyNumberFormat="1" applyFont="1" applyFill="1" applyBorder="1" applyAlignment="1">
      <alignment horizontal="center" vertical="center"/>
      <protection/>
    </xf>
    <xf numFmtId="0" fontId="2" fillId="34" borderId="11" xfId="42" applyNumberFormat="1" applyFont="1" applyFill="1" applyBorder="1" applyAlignment="1">
      <alignment horizontal="center" vertical="center" shrinkToFit="1"/>
      <protection/>
    </xf>
    <xf numFmtId="0" fontId="2" fillId="34" borderId="11" xfId="45" applyFont="1" applyFill="1" applyBorder="1" applyAlignment="1">
      <alignment horizontal="center" vertical="center"/>
      <protection/>
    </xf>
    <xf numFmtId="0" fontId="2" fillId="34" borderId="11" xfId="42" applyFont="1" applyFill="1" applyBorder="1" applyAlignment="1">
      <alignment horizontal="center" vertical="center"/>
      <protection/>
    </xf>
    <xf numFmtId="193" fontId="2" fillId="34" borderId="11" xfId="41" applyNumberFormat="1" applyFont="1" applyFill="1" applyBorder="1" applyAlignment="1">
      <alignment horizontal="center" vertical="center" shrinkToFit="1"/>
      <protection/>
    </xf>
    <xf numFmtId="0" fontId="2" fillId="34" borderId="11" xfId="42" applyNumberFormat="1" applyFont="1" applyFill="1" applyBorder="1" applyAlignment="1">
      <alignment horizontal="center" vertical="center"/>
      <protection/>
    </xf>
    <xf numFmtId="191" fontId="2" fillId="19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36" borderId="0" xfId="0" applyFont="1" applyFill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9" fillId="36" borderId="0" xfId="0" applyFont="1" applyFill="1" applyAlignment="1">
      <alignment horizontal="center" vertical="center" wrapText="1"/>
    </xf>
    <xf numFmtId="14" fontId="5" fillId="36" borderId="0" xfId="0" applyNumberFormat="1" applyFont="1" applyFill="1" applyAlignment="1">
      <alignment horizontal="center" vertical="center" wrapText="1"/>
    </xf>
    <xf numFmtId="14" fontId="5" fillId="37" borderId="0" xfId="0" applyNumberFormat="1" applyFont="1" applyFill="1" applyAlignment="1">
      <alignment vertical="center"/>
    </xf>
    <xf numFmtId="14" fontId="5" fillId="16" borderId="0" xfId="0" applyNumberFormat="1" applyFont="1" applyFill="1" applyAlignment="1">
      <alignment vertical="center"/>
    </xf>
    <xf numFmtId="14" fontId="5" fillId="34" borderId="0" xfId="0" applyNumberFormat="1" applyFont="1" applyFill="1" applyAlignment="1">
      <alignment vertical="center"/>
    </xf>
    <xf numFmtId="14" fontId="5" fillId="0" borderId="0" xfId="0" applyNumberFormat="1" applyFont="1" applyAlignment="1">
      <alignment horizontal="center" vertical="center" wrapText="1"/>
    </xf>
    <xf numFmtId="14" fontId="11" fillId="36" borderId="11" xfId="41" applyNumberFormat="1" applyFont="1" applyFill="1" applyBorder="1" applyAlignment="1">
      <alignment horizontal="center" vertical="center" wrapText="1"/>
      <protection/>
    </xf>
    <xf numFmtId="190" fontId="11" fillId="36" borderId="11" xfId="41" applyNumberFormat="1" applyFont="1" applyFill="1" applyBorder="1" applyAlignment="1">
      <alignment horizontal="center" vertical="center" wrapText="1"/>
      <protection/>
    </xf>
    <xf numFmtId="20" fontId="11" fillId="36" borderId="11" xfId="41" applyNumberFormat="1" applyFont="1" applyFill="1" applyBorder="1" applyAlignment="1">
      <alignment horizontal="center" vertical="center" wrapText="1"/>
      <protection/>
    </xf>
    <xf numFmtId="0" fontId="11" fillId="36" borderId="11" xfId="41" applyNumberFormat="1" applyFont="1" applyFill="1" applyBorder="1" applyAlignment="1">
      <alignment horizontal="center" vertical="center" wrapText="1"/>
      <protection/>
    </xf>
    <xf numFmtId="0" fontId="11" fillId="36" borderId="11" xfId="41" applyNumberFormat="1" applyFont="1" applyFill="1" applyBorder="1" applyAlignment="1">
      <alignment horizontal="center" vertical="center" wrapText="1" shrinkToFit="1"/>
      <protection/>
    </xf>
    <xf numFmtId="14" fontId="8" fillId="0" borderId="11" xfId="0" applyNumberFormat="1" applyFont="1" applyFill="1" applyBorder="1" applyAlignment="1">
      <alignment horizontal="left" vertical="center" wrapText="1"/>
    </xf>
    <xf numFmtId="190" fontId="8" fillId="0" borderId="11" xfId="0" applyNumberFormat="1" applyFont="1" applyFill="1" applyBorder="1" applyAlignment="1">
      <alignment horizontal="left" vertical="center" wrapText="1"/>
    </xf>
    <xf numFmtId="14" fontId="8" fillId="0" borderId="11" xfId="53" applyNumberFormat="1" applyFont="1" applyFill="1" applyBorder="1" applyAlignment="1">
      <alignment horizontal="left" vertical="center" wrapText="1"/>
      <protection/>
    </xf>
    <xf numFmtId="190" fontId="8" fillId="0" borderId="11" xfId="53" applyNumberFormat="1" applyFont="1" applyFill="1" applyBorder="1" applyAlignment="1">
      <alignment horizontal="left" vertical="center" wrapText="1"/>
      <protection/>
    </xf>
    <xf numFmtId="192" fontId="8" fillId="36" borderId="11" xfId="53" applyNumberFormat="1" applyFont="1" applyFill="1" applyBorder="1" applyAlignment="1">
      <alignment horizontal="left" vertical="center" wrapText="1"/>
      <protection/>
    </xf>
    <xf numFmtId="193" fontId="8" fillId="0" borderId="11" xfId="0" applyNumberFormat="1" applyFont="1" applyFill="1" applyBorder="1" applyAlignment="1">
      <alignment horizontal="left" vertical="center" wrapText="1"/>
    </xf>
    <xf numFmtId="0" fontId="8" fillId="0" borderId="11" xfId="53" applyFont="1" applyFill="1" applyBorder="1" applyAlignment="1">
      <alignment horizontal="left" vertical="center" wrapText="1"/>
      <protection/>
    </xf>
    <xf numFmtId="0" fontId="8" fillId="0" borderId="11" xfId="0" applyFont="1" applyFill="1" applyBorder="1" applyAlignment="1">
      <alignment horizontal="left" vertical="center"/>
    </xf>
    <xf numFmtId="0" fontId="8" fillId="0" borderId="11" xfId="40" applyNumberFormat="1" applyFont="1" applyFill="1" applyBorder="1" applyAlignment="1">
      <alignment horizontal="left" vertical="center" shrinkToFit="1"/>
      <protection/>
    </xf>
    <xf numFmtId="0" fontId="8" fillId="0" borderId="11" xfId="0" applyNumberFormat="1" applyFont="1" applyFill="1" applyBorder="1" applyAlignment="1">
      <alignment horizontal="left" vertical="center" wrapText="1"/>
    </xf>
    <xf numFmtId="14" fontId="8" fillId="0" borderId="11" xfId="42" applyNumberFormat="1" applyFont="1" applyFill="1" applyBorder="1" applyAlignment="1">
      <alignment horizontal="left" vertical="center"/>
      <protection/>
    </xf>
    <xf numFmtId="190" fontId="8" fillId="0" borderId="11" xfId="42" applyNumberFormat="1" applyFont="1" applyFill="1" applyBorder="1" applyAlignment="1">
      <alignment horizontal="left" vertical="center"/>
      <protection/>
    </xf>
    <xf numFmtId="190" fontId="8" fillId="0" borderId="11" xfId="53" applyNumberFormat="1" applyFont="1" applyFill="1" applyBorder="1" applyAlignment="1">
      <alignment horizontal="left" vertical="center"/>
      <protection/>
    </xf>
    <xf numFmtId="192" fontId="8" fillId="0" borderId="11" xfId="53" applyNumberFormat="1" applyFont="1" applyFill="1" applyBorder="1" applyAlignment="1">
      <alignment horizontal="left" vertical="center"/>
      <protection/>
    </xf>
    <xf numFmtId="193" fontId="8" fillId="0" borderId="11" xfId="42" applyNumberFormat="1" applyFont="1" applyFill="1" applyBorder="1" applyAlignment="1">
      <alignment horizontal="left" vertical="center"/>
      <protection/>
    </xf>
    <xf numFmtId="0" fontId="8" fillId="0" borderId="11" xfId="53" applyFont="1" applyFill="1" applyBorder="1" applyAlignment="1">
      <alignment horizontal="left" vertical="center"/>
      <protection/>
    </xf>
    <xf numFmtId="0" fontId="8" fillId="0" borderId="11" xfId="42" applyNumberFormat="1" applyFont="1" applyFill="1" applyBorder="1" applyAlignment="1">
      <alignment horizontal="left" vertical="center" shrinkToFit="1"/>
      <protection/>
    </xf>
    <xf numFmtId="0" fontId="8" fillId="0" borderId="11" xfId="0" applyFont="1" applyBorder="1" applyAlignment="1">
      <alignment horizontal="left" vertical="center"/>
    </xf>
    <xf numFmtId="0" fontId="8" fillId="36" borderId="11" xfId="42" applyFont="1" applyFill="1" applyBorder="1" applyAlignment="1">
      <alignment horizontal="left" vertical="center"/>
      <protection/>
    </xf>
    <xf numFmtId="0" fontId="8" fillId="0" borderId="11" xfId="42" applyNumberFormat="1" applyFont="1" applyFill="1" applyBorder="1" applyAlignment="1">
      <alignment horizontal="left" vertical="center"/>
      <protection/>
    </xf>
    <xf numFmtId="0" fontId="8" fillId="0" borderId="11" xfId="42" applyFont="1" applyFill="1" applyBorder="1" applyAlignment="1">
      <alignment horizontal="left" vertical="center"/>
      <protection/>
    </xf>
    <xf numFmtId="192" fontId="8" fillId="0" borderId="11" xfId="53" applyNumberFormat="1" applyFont="1" applyFill="1" applyBorder="1" applyAlignment="1">
      <alignment horizontal="left" vertical="center" wrapText="1"/>
      <protection/>
    </xf>
    <xf numFmtId="0" fontId="8" fillId="36" borderId="11" xfId="0" applyFont="1" applyFill="1" applyBorder="1" applyAlignment="1">
      <alignment horizontal="left" vertical="center"/>
    </xf>
    <xf numFmtId="14" fontId="8" fillId="24" borderId="11" xfId="42" applyNumberFormat="1" applyFont="1" applyFill="1" applyBorder="1" applyAlignment="1">
      <alignment horizontal="left" vertical="center"/>
      <protection/>
    </xf>
    <xf numFmtId="190" fontId="8" fillId="24" borderId="11" xfId="53" applyNumberFormat="1" applyFont="1" applyFill="1" applyBorder="1" applyAlignment="1">
      <alignment horizontal="left" vertical="center"/>
      <protection/>
    </xf>
    <xf numFmtId="192" fontId="8" fillId="24" borderId="11" xfId="53" applyNumberFormat="1" applyFont="1" applyFill="1" applyBorder="1" applyAlignment="1">
      <alignment horizontal="left" vertical="center"/>
      <protection/>
    </xf>
    <xf numFmtId="193" fontId="8" fillId="24" borderId="11" xfId="42" applyNumberFormat="1" applyFont="1" applyFill="1" applyBorder="1" applyAlignment="1">
      <alignment horizontal="left" vertical="center"/>
      <protection/>
    </xf>
    <xf numFmtId="0" fontId="8" fillId="24" borderId="11" xfId="53" applyFont="1" applyFill="1" applyBorder="1" applyAlignment="1">
      <alignment horizontal="left" vertical="center"/>
      <protection/>
    </xf>
    <xf numFmtId="0" fontId="8" fillId="24" borderId="11" xfId="42" applyNumberFormat="1" applyFont="1" applyFill="1" applyBorder="1" applyAlignment="1">
      <alignment horizontal="left" vertical="center" shrinkToFit="1"/>
      <protection/>
    </xf>
    <xf numFmtId="0" fontId="8" fillId="24" borderId="11" xfId="42" applyFont="1" applyFill="1" applyBorder="1" applyAlignment="1">
      <alignment horizontal="left" vertical="center"/>
      <protection/>
    </xf>
    <xf numFmtId="193" fontId="8" fillId="24" borderId="11" xfId="42" applyNumberFormat="1" applyFont="1" applyFill="1" applyBorder="1" applyAlignment="1">
      <alignment horizontal="left" vertical="center" shrinkToFit="1"/>
      <protection/>
    </xf>
    <xf numFmtId="0" fontId="8" fillId="24" borderId="11" xfId="42" applyNumberFormat="1" applyFont="1" applyFill="1" applyBorder="1" applyAlignment="1">
      <alignment horizontal="left" vertical="center"/>
      <protection/>
    </xf>
    <xf numFmtId="190" fontId="8" fillId="24" borderId="11" xfId="42" applyNumberFormat="1" applyFont="1" applyFill="1" applyBorder="1" applyAlignment="1">
      <alignment horizontal="left" vertical="center"/>
      <protection/>
    </xf>
    <xf numFmtId="14" fontId="8" fillId="26" borderId="11" xfId="42" applyNumberFormat="1" applyFont="1" applyFill="1" applyBorder="1" applyAlignment="1">
      <alignment horizontal="left" vertical="center"/>
      <protection/>
    </xf>
    <xf numFmtId="190" fontId="8" fillId="26" borderId="11" xfId="42" applyNumberFormat="1" applyFont="1" applyFill="1" applyBorder="1" applyAlignment="1">
      <alignment horizontal="left" vertical="center"/>
      <protection/>
    </xf>
    <xf numFmtId="192" fontId="8" fillId="26" borderId="11" xfId="53" applyNumberFormat="1" applyFont="1" applyFill="1" applyBorder="1" applyAlignment="1">
      <alignment horizontal="left" vertical="center"/>
      <protection/>
    </xf>
    <xf numFmtId="193" fontId="8" fillId="26" borderId="11" xfId="42" applyNumberFormat="1" applyFont="1" applyFill="1" applyBorder="1" applyAlignment="1">
      <alignment horizontal="left" vertical="center"/>
      <protection/>
    </xf>
    <xf numFmtId="0" fontId="8" fillId="26" borderId="11" xfId="42" applyNumberFormat="1" applyFont="1" applyFill="1" applyBorder="1" applyAlignment="1">
      <alignment horizontal="left" vertical="center" shrinkToFit="1"/>
      <protection/>
    </xf>
    <xf numFmtId="0" fontId="8" fillId="26" borderId="11" xfId="42" applyFont="1" applyFill="1" applyBorder="1" applyAlignment="1">
      <alignment horizontal="left" vertical="center"/>
      <protection/>
    </xf>
    <xf numFmtId="0" fontId="8" fillId="0" borderId="11" xfId="0" applyNumberFormat="1" applyFont="1" applyFill="1" applyBorder="1" applyAlignment="1">
      <alignment horizontal="left" vertical="center"/>
    </xf>
    <xf numFmtId="14" fontId="8" fillId="34" borderId="11" xfId="42" applyNumberFormat="1" applyFont="1" applyFill="1" applyBorder="1" applyAlignment="1">
      <alignment horizontal="left" vertical="center"/>
      <protection/>
    </xf>
    <xf numFmtId="190" fontId="8" fillId="34" borderId="11" xfId="53" applyNumberFormat="1" applyFont="1" applyFill="1" applyBorder="1" applyAlignment="1">
      <alignment horizontal="left" vertical="center"/>
      <protection/>
    </xf>
    <xf numFmtId="192" fontId="8" fillId="34" borderId="11" xfId="53" applyNumberFormat="1" applyFont="1" applyFill="1" applyBorder="1" applyAlignment="1">
      <alignment horizontal="left" vertical="center"/>
      <protection/>
    </xf>
    <xf numFmtId="193" fontId="8" fillId="34" borderId="11" xfId="42" applyNumberFormat="1" applyFont="1" applyFill="1" applyBorder="1" applyAlignment="1">
      <alignment horizontal="left" vertical="center"/>
      <protection/>
    </xf>
    <xf numFmtId="0" fontId="8" fillId="34" borderId="11" xfId="42" applyNumberFormat="1" applyFont="1" applyFill="1" applyBorder="1" applyAlignment="1">
      <alignment horizontal="left" vertical="center" shrinkToFit="1"/>
      <protection/>
    </xf>
    <xf numFmtId="0" fontId="8" fillId="34" borderId="11" xfId="45" applyFont="1" applyFill="1" applyBorder="1" applyAlignment="1">
      <alignment horizontal="left" vertical="center"/>
      <protection/>
    </xf>
    <xf numFmtId="0" fontId="8" fillId="34" borderId="11" xfId="42" applyFont="1" applyFill="1" applyBorder="1" applyAlignment="1">
      <alignment horizontal="left" vertical="center"/>
      <protection/>
    </xf>
    <xf numFmtId="193" fontId="8" fillId="34" borderId="11" xfId="41" applyNumberFormat="1" applyFont="1" applyFill="1" applyBorder="1" applyAlignment="1">
      <alignment horizontal="left" vertical="center" shrinkToFit="1"/>
      <protection/>
    </xf>
    <xf numFmtId="0" fontId="8" fillId="34" borderId="11" xfId="42" applyNumberFormat="1" applyFont="1" applyFill="1" applyBorder="1" applyAlignment="1">
      <alignment horizontal="left" vertical="center"/>
      <protection/>
    </xf>
    <xf numFmtId="0" fontId="8" fillId="34" borderId="11" xfId="0" applyFont="1" applyFill="1" applyBorder="1" applyAlignment="1">
      <alignment horizontal="left" vertical="center"/>
    </xf>
    <xf numFmtId="14" fontId="8" fillId="10" borderId="11" xfId="0" applyNumberFormat="1" applyFont="1" applyFill="1" applyBorder="1" applyAlignment="1">
      <alignment horizontal="left" vertical="center" wrapText="1"/>
    </xf>
    <xf numFmtId="190" fontId="8" fillId="10" borderId="11" xfId="0" applyNumberFormat="1" applyFont="1" applyFill="1" applyBorder="1" applyAlignment="1">
      <alignment horizontal="left" vertical="center" wrapText="1"/>
    </xf>
    <xf numFmtId="14" fontId="8" fillId="10" borderId="11" xfId="53" applyNumberFormat="1" applyFont="1" applyFill="1" applyBorder="1" applyAlignment="1">
      <alignment horizontal="left" vertical="center" wrapText="1"/>
      <protection/>
    </xf>
    <xf numFmtId="190" fontId="8" fillId="10" borderId="11" xfId="53" applyNumberFormat="1" applyFont="1" applyFill="1" applyBorder="1" applyAlignment="1">
      <alignment horizontal="left" vertical="center" wrapText="1"/>
      <protection/>
    </xf>
    <xf numFmtId="192" fontId="8" fillId="10" borderId="11" xfId="53" applyNumberFormat="1" applyFont="1" applyFill="1" applyBorder="1" applyAlignment="1">
      <alignment horizontal="left" vertical="center" wrapText="1"/>
      <protection/>
    </xf>
    <xf numFmtId="193" fontId="8" fillId="10" borderId="11" xfId="0" applyNumberFormat="1" applyFont="1" applyFill="1" applyBorder="1" applyAlignment="1">
      <alignment horizontal="left" vertical="center" wrapText="1"/>
    </xf>
    <xf numFmtId="0" fontId="8" fillId="10" borderId="11" xfId="53" applyFont="1" applyFill="1" applyBorder="1" applyAlignment="1">
      <alignment horizontal="left" vertical="center" wrapText="1"/>
      <protection/>
    </xf>
    <xf numFmtId="0" fontId="8" fillId="10" borderId="11" xfId="0" applyNumberFormat="1" applyFont="1" applyFill="1" applyBorder="1" applyAlignment="1">
      <alignment horizontal="left" vertical="center" wrapText="1"/>
    </xf>
    <xf numFmtId="0" fontId="8" fillId="10" borderId="11" xfId="0" applyNumberFormat="1" applyFont="1" applyFill="1" applyBorder="1" applyAlignment="1">
      <alignment horizontal="left" vertical="center"/>
    </xf>
    <xf numFmtId="0" fontId="8" fillId="10" borderId="11" xfId="0" applyFont="1" applyFill="1" applyBorder="1" applyAlignment="1">
      <alignment horizontal="left" vertical="center"/>
    </xf>
    <xf numFmtId="193" fontId="8" fillId="10" borderId="11" xfId="0" applyNumberFormat="1" applyFont="1" applyFill="1" applyBorder="1" applyAlignment="1">
      <alignment horizontal="left" vertical="center" wrapText="1" shrinkToFit="1"/>
    </xf>
    <xf numFmtId="14" fontId="8" fillId="38" borderId="11" xfId="0" applyNumberFormat="1" applyFont="1" applyFill="1" applyBorder="1" applyAlignment="1">
      <alignment horizontal="left" vertical="center" wrapText="1"/>
    </xf>
    <xf numFmtId="190" fontId="8" fillId="38" borderId="11" xfId="0" applyNumberFormat="1" applyFont="1" applyFill="1" applyBorder="1" applyAlignment="1">
      <alignment horizontal="left" vertical="center" wrapText="1"/>
    </xf>
    <xf numFmtId="190" fontId="8" fillId="38" borderId="11" xfId="53" applyNumberFormat="1" applyFont="1" applyFill="1" applyBorder="1" applyAlignment="1">
      <alignment horizontal="left" vertical="center" wrapText="1"/>
      <protection/>
    </xf>
    <xf numFmtId="193" fontId="8" fillId="38" borderId="11" xfId="0" applyNumberFormat="1" applyFont="1" applyFill="1" applyBorder="1" applyAlignment="1">
      <alignment horizontal="left" vertical="center" wrapText="1"/>
    </xf>
    <xf numFmtId="0" fontId="8" fillId="38" borderId="11" xfId="53" applyFont="1" applyFill="1" applyBorder="1" applyAlignment="1">
      <alignment horizontal="left" vertical="center" wrapText="1"/>
      <protection/>
    </xf>
    <xf numFmtId="0" fontId="12" fillId="38" borderId="11" xfId="0" applyFont="1" applyFill="1" applyBorder="1" applyAlignment="1">
      <alignment horizontal="left" vertical="center"/>
    </xf>
    <xf numFmtId="0" fontId="8" fillId="38" borderId="11" xfId="0" applyFont="1" applyFill="1" applyBorder="1" applyAlignment="1">
      <alignment horizontal="left" vertical="center"/>
    </xf>
    <xf numFmtId="0" fontId="8" fillId="38" borderId="11" xfId="0" applyNumberFormat="1" applyFont="1" applyFill="1" applyBorder="1" applyAlignment="1">
      <alignment horizontal="left" vertical="center" wrapText="1"/>
    </xf>
    <xf numFmtId="193" fontId="8" fillId="0" borderId="11" xfId="0" applyNumberFormat="1" applyFont="1" applyFill="1" applyBorder="1" applyAlignment="1">
      <alignment horizontal="left" vertical="center" wrapText="1" shrinkToFit="1"/>
    </xf>
    <xf numFmtId="0" fontId="12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 shrinkToFit="1"/>
    </xf>
    <xf numFmtId="193" fontId="8" fillId="0" borderId="11" xfId="42" applyNumberFormat="1" applyFont="1" applyFill="1" applyBorder="1" applyAlignment="1">
      <alignment horizontal="left" vertical="center" shrinkToFit="1"/>
      <protection/>
    </xf>
    <xf numFmtId="14" fontId="8" fillId="19" borderId="11" xfId="0" applyNumberFormat="1" applyFont="1" applyFill="1" applyBorder="1" applyAlignment="1">
      <alignment horizontal="left" vertical="center"/>
    </xf>
    <xf numFmtId="190" fontId="8" fillId="19" borderId="11" xfId="53" applyNumberFormat="1" applyFont="1" applyFill="1" applyBorder="1" applyAlignment="1">
      <alignment horizontal="left" vertical="center"/>
      <protection/>
    </xf>
    <xf numFmtId="14" fontId="8" fillId="33" borderId="11" xfId="0" applyNumberFormat="1" applyFont="1" applyFill="1" applyBorder="1" applyAlignment="1">
      <alignment horizontal="left" vertical="center"/>
    </xf>
    <xf numFmtId="192" fontId="8" fillId="19" borderId="11" xfId="53" applyNumberFormat="1" applyFont="1" applyFill="1" applyBorder="1" applyAlignment="1">
      <alignment horizontal="left" vertical="center"/>
      <protection/>
    </xf>
    <xf numFmtId="193" fontId="8" fillId="19" borderId="11" xfId="0" applyNumberFormat="1" applyFont="1" applyFill="1" applyBorder="1" applyAlignment="1">
      <alignment horizontal="left" vertical="center"/>
    </xf>
    <xf numFmtId="0" fontId="8" fillId="19" borderId="11" xfId="53" applyFont="1" applyFill="1" applyBorder="1" applyAlignment="1">
      <alignment horizontal="left" vertical="center"/>
      <protection/>
    </xf>
    <xf numFmtId="0" fontId="8" fillId="19" borderId="11" xfId="41" applyNumberFormat="1" applyFont="1" applyFill="1" applyBorder="1" applyAlignment="1">
      <alignment horizontal="left" vertical="center" shrinkToFit="1"/>
      <protection/>
    </xf>
    <xf numFmtId="0" fontId="8" fillId="19" borderId="11" xfId="0" applyFont="1" applyFill="1" applyBorder="1" applyAlignment="1">
      <alignment horizontal="left" vertical="center"/>
    </xf>
    <xf numFmtId="193" fontId="8" fillId="19" borderId="11" xfId="41" applyNumberFormat="1" applyFont="1" applyFill="1" applyBorder="1" applyAlignment="1">
      <alignment horizontal="left" vertical="center" shrinkToFit="1"/>
      <protection/>
    </xf>
    <xf numFmtId="14" fontId="8" fillId="34" borderId="11" xfId="0" applyNumberFormat="1" applyFont="1" applyFill="1" applyBorder="1" applyAlignment="1">
      <alignment horizontal="left" vertical="center"/>
    </xf>
    <xf numFmtId="14" fontId="8" fillId="35" borderId="11" xfId="0" applyNumberFormat="1" applyFont="1" applyFill="1" applyBorder="1" applyAlignment="1">
      <alignment horizontal="left" vertical="center"/>
    </xf>
    <xf numFmtId="193" fontId="8" fillId="34" borderId="11" xfId="0" applyNumberFormat="1" applyFont="1" applyFill="1" applyBorder="1" applyAlignment="1">
      <alignment horizontal="left" vertical="center"/>
    </xf>
    <xf numFmtId="0" fontId="8" fillId="34" borderId="11" xfId="53" applyFont="1" applyFill="1" applyBorder="1" applyAlignment="1">
      <alignment horizontal="left" vertical="center"/>
      <protection/>
    </xf>
    <xf numFmtId="0" fontId="8" fillId="34" borderId="11" xfId="41" applyNumberFormat="1" applyFont="1" applyFill="1" applyBorder="1" applyAlignment="1">
      <alignment horizontal="left" vertical="center" shrinkToFit="1"/>
      <protection/>
    </xf>
    <xf numFmtId="14" fontId="8" fillId="0" borderId="12" xfId="0" applyNumberFormat="1" applyFont="1" applyFill="1" applyBorder="1" applyAlignment="1">
      <alignment horizontal="left" vertical="center" wrapText="1"/>
    </xf>
    <xf numFmtId="190" fontId="8" fillId="0" borderId="12" xfId="0" applyNumberFormat="1" applyFont="1" applyFill="1" applyBorder="1" applyAlignment="1">
      <alignment horizontal="left" vertical="center" wrapText="1"/>
    </xf>
    <xf numFmtId="14" fontId="8" fillId="0" borderId="12" xfId="53" applyNumberFormat="1" applyFont="1" applyFill="1" applyBorder="1" applyAlignment="1">
      <alignment horizontal="left" vertical="center" wrapText="1"/>
      <protection/>
    </xf>
    <xf numFmtId="190" fontId="8" fillId="0" borderId="12" xfId="53" applyNumberFormat="1" applyFont="1" applyFill="1" applyBorder="1" applyAlignment="1">
      <alignment horizontal="left" vertical="center" wrapText="1"/>
      <protection/>
    </xf>
    <xf numFmtId="192" fontId="8" fillId="36" borderId="12" xfId="53" applyNumberFormat="1" applyFont="1" applyFill="1" applyBorder="1" applyAlignment="1">
      <alignment horizontal="left" vertical="center" wrapText="1"/>
      <protection/>
    </xf>
    <xf numFmtId="193" fontId="8" fillId="0" borderId="12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190" fontId="8" fillId="0" borderId="11" xfId="0" applyNumberFormat="1" applyFont="1" applyBorder="1" applyAlignment="1">
      <alignment horizontal="left" vertical="center" wrapText="1"/>
    </xf>
    <xf numFmtId="193" fontId="8" fillId="39" borderId="11" xfId="0" applyNumberFormat="1" applyFont="1" applyFill="1" applyBorder="1" applyAlignment="1">
      <alignment horizontal="left" vertical="center" wrapText="1"/>
    </xf>
    <xf numFmtId="0" fontId="8" fillId="39" borderId="11" xfId="53" applyFont="1" applyFill="1" applyBorder="1" applyAlignment="1">
      <alignment horizontal="left" vertical="center" wrapText="1"/>
      <protection/>
    </xf>
    <xf numFmtId="0" fontId="12" fillId="39" borderId="11" xfId="0" applyNumberFormat="1" applyFont="1" applyFill="1" applyBorder="1" applyAlignment="1">
      <alignment horizontal="left" vertical="center" wrapText="1"/>
    </xf>
    <xf numFmtId="0" fontId="8" fillId="39" borderId="11" xfId="0" applyFont="1" applyFill="1" applyBorder="1" applyAlignment="1">
      <alignment horizontal="left" vertical="center"/>
    </xf>
    <xf numFmtId="0" fontId="8" fillId="39" borderId="11" xfId="0" applyNumberFormat="1" applyFont="1" applyFill="1" applyBorder="1" applyAlignment="1">
      <alignment horizontal="left" vertical="center" wrapText="1"/>
    </xf>
    <xf numFmtId="190" fontId="8" fillId="36" borderId="11" xfId="53" applyNumberFormat="1" applyFont="1" applyFill="1" applyBorder="1" applyAlignment="1">
      <alignment horizontal="left" vertical="center"/>
      <protection/>
    </xf>
    <xf numFmtId="192" fontId="8" fillId="0" borderId="11" xfId="42" applyNumberFormat="1" applyFont="1" applyFill="1" applyBorder="1" applyAlignment="1">
      <alignment horizontal="left" vertical="center"/>
      <protection/>
    </xf>
    <xf numFmtId="190" fontId="8" fillId="26" borderId="11" xfId="53" applyNumberFormat="1" applyFont="1" applyFill="1" applyBorder="1" applyAlignment="1">
      <alignment horizontal="left" vertical="center"/>
      <protection/>
    </xf>
    <xf numFmtId="193" fontId="8" fillId="26" borderId="11" xfId="42" applyNumberFormat="1" applyFont="1" applyFill="1" applyBorder="1" applyAlignment="1">
      <alignment horizontal="left" vertical="center" shrinkToFit="1"/>
      <protection/>
    </xf>
    <xf numFmtId="192" fontId="8" fillId="38" borderId="11" xfId="53" applyNumberFormat="1" applyFont="1" applyFill="1" applyBorder="1" applyAlignment="1">
      <alignment horizontal="left" vertical="center" wrapText="1"/>
      <protection/>
    </xf>
    <xf numFmtId="14" fontId="8" fillId="16" borderId="11" xfId="0" applyNumberFormat="1" applyFont="1" applyFill="1" applyBorder="1" applyAlignment="1">
      <alignment horizontal="left" vertical="center" wrapText="1"/>
    </xf>
    <xf numFmtId="190" fontId="8" fillId="16" borderId="11" xfId="0" applyNumberFormat="1" applyFont="1" applyFill="1" applyBorder="1" applyAlignment="1">
      <alignment horizontal="left" vertical="center" wrapText="1"/>
    </xf>
    <xf numFmtId="190" fontId="8" fillId="16" borderId="11" xfId="53" applyNumberFormat="1" applyFont="1" applyFill="1" applyBorder="1" applyAlignment="1">
      <alignment horizontal="left" vertical="center" wrapText="1"/>
      <protection/>
    </xf>
    <xf numFmtId="192" fontId="8" fillId="16" borderId="11" xfId="53" applyNumberFormat="1" applyFont="1" applyFill="1" applyBorder="1" applyAlignment="1">
      <alignment horizontal="left" vertical="center" wrapText="1"/>
      <protection/>
    </xf>
    <xf numFmtId="193" fontId="8" fillId="16" borderId="11" xfId="0" applyNumberFormat="1" applyFont="1" applyFill="1" applyBorder="1" applyAlignment="1">
      <alignment horizontal="left" vertical="center" wrapText="1"/>
    </xf>
    <xf numFmtId="191" fontId="2" fillId="34" borderId="11" xfId="42" applyNumberFormat="1" applyFont="1" applyFill="1" applyBorder="1" applyAlignment="1">
      <alignment horizontal="left" vertical="center"/>
      <protection/>
    </xf>
    <xf numFmtId="190" fontId="2" fillId="34" borderId="11" xfId="53" applyNumberFormat="1" applyFont="1" applyFill="1" applyBorder="1" applyAlignment="1">
      <alignment horizontal="left" vertical="center"/>
      <protection/>
    </xf>
    <xf numFmtId="201" fontId="2" fillId="34" borderId="11" xfId="42" applyNumberFormat="1" applyFont="1" applyFill="1" applyBorder="1" applyAlignment="1">
      <alignment horizontal="left" vertical="center"/>
      <protection/>
    </xf>
    <xf numFmtId="192" fontId="2" fillId="34" borderId="11" xfId="53" applyNumberFormat="1" applyFont="1" applyFill="1" applyBorder="1" applyAlignment="1">
      <alignment horizontal="left" vertical="center"/>
      <protection/>
    </xf>
    <xf numFmtId="193" fontId="2" fillId="34" borderId="11" xfId="42" applyNumberFormat="1" applyFont="1" applyFill="1" applyBorder="1" applyAlignment="1">
      <alignment horizontal="left" vertical="center"/>
      <protection/>
    </xf>
    <xf numFmtId="0" fontId="2" fillId="34" borderId="11" xfId="42" applyNumberFormat="1" applyFont="1" applyFill="1" applyBorder="1" applyAlignment="1">
      <alignment horizontal="left" vertical="center" shrinkToFit="1"/>
      <protection/>
    </xf>
    <xf numFmtId="0" fontId="2" fillId="34" borderId="11" xfId="45" applyFont="1" applyFill="1" applyBorder="1" applyAlignment="1">
      <alignment horizontal="left" vertical="center"/>
      <protection/>
    </xf>
    <xf numFmtId="0" fontId="2" fillId="34" borderId="11" xfId="42" applyFont="1" applyFill="1" applyBorder="1" applyAlignment="1">
      <alignment horizontal="left" vertical="center"/>
      <protection/>
    </xf>
    <xf numFmtId="193" fontId="2" fillId="34" borderId="11" xfId="41" applyNumberFormat="1" applyFont="1" applyFill="1" applyBorder="1" applyAlignment="1">
      <alignment horizontal="left" vertical="center" shrinkToFit="1"/>
      <protection/>
    </xf>
    <xf numFmtId="0" fontId="2" fillId="34" borderId="11" xfId="42" applyNumberFormat="1" applyFont="1" applyFill="1" applyBorder="1" applyAlignment="1">
      <alignment horizontal="left" vertical="center"/>
      <protection/>
    </xf>
    <xf numFmtId="0" fontId="2" fillId="34" borderId="11" xfId="0" applyFont="1" applyFill="1" applyBorder="1" applyAlignment="1">
      <alignment horizontal="left" vertical="center"/>
    </xf>
    <xf numFmtId="0" fontId="60" fillId="36" borderId="0" xfId="0" applyFont="1" applyFill="1" applyAlignment="1">
      <alignment horizontal="left" vertical="center" wrapText="1"/>
    </xf>
    <xf numFmtId="0" fontId="5" fillId="36" borderId="13" xfId="41" applyFont="1" applyFill="1" applyBorder="1" applyAlignment="1">
      <alignment horizontal="center" vertical="center" wrapText="1"/>
      <protection/>
    </xf>
    <xf numFmtId="0" fontId="5" fillId="36" borderId="14" xfId="41" applyFont="1" applyFill="1" applyBorder="1" applyAlignment="1">
      <alignment horizontal="center" vertical="center" wrapText="1"/>
      <protection/>
    </xf>
    <xf numFmtId="0" fontId="5" fillId="36" borderId="10" xfId="41" applyFont="1" applyFill="1" applyBorder="1" applyAlignment="1">
      <alignment horizontal="center" vertical="center" wrapText="1"/>
      <protection/>
    </xf>
    <xf numFmtId="0" fontId="8" fillId="0" borderId="12" xfId="0" applyNumberFormat="1" applyFont="1" applyFill="1" applyBorder="1" applyAlignment="1">
      <alignment horizontal="left" vertical="center" wrapText="1" shrinkToFit="1"/>
    </xf>
    <xf numFmtId="0" fontId="8" fillId="0" borderId="12" xfId="0" applyFont="1" applyBorder="1" applyAlignment="1">
      <alignment horizontal="left" vertical="center"/>
    </xf>
  </cellXfs>
  <cellStyles count="7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oft Excel]&#10;&#10;Comment=The open=/f lines load custom functions into the Paste Function list.&#10;&#10;Maximized=1&#10;&#10;AutoFormat=" xfId="33"/>
    <cellStyle name="一般 11" xfId="34"/>
    <cellStyle name="一般 12" xfId="35"/>
    <cellStyle name="一般 13" xfId="36"/>
    <cellStyle name="一般 14" xfId="37"/>
    <cellStyle name="一般 15" xfId="38"/>
    <cellStyle name="一般 16" xfId="39"/>
    <cellStyle name="一般 2" xfId="40"/>
    <cellStyle name="一般 3" xfId="41"/>
    <cellStyle name="一般 3 2" xfId="42"/>
    <cellStyle name="一般 3 2 2" xfId="43"/>
    <cellStyle name="一般 3 3" xfId="44"/>
    <cellStyle name="一般 4" xfId="45"/>
    <cellStyle name="一般 4 2" xfId="46"/>
    <cellStyle name="一般 5" xfId="47"/>
    <cellStyle name="一般 5 2" xfId="48"/>
    <cellStyle name="一般 6" xfId="49"/>
    <cellStyle name="一般 7" xfId="50"/>
    <cellStyle name="一般 8" xfId="51"/>
    <cellStyle name="一般 9" xfId="52"/>
    <cellStyle name="一般_Sheet1" xfId="53"/>
    <cellStyle name="Comma" xfId="54"/>
    <cellStyle name="Comma [0]" xfId="55"/>
    <cellStyle name="Followed Hyperlink" xfId="56"/>
    <cellStyle name="中等" xfId="57"/>
    <cellStyle name="合計" xfId="58"/>
    <cellStyle name="好" xfId="59"/>
    <cellStyle name="Percent" xfId="60"/>
    <cellStyle name="計算方式" xfId="61"/>
    <cellStyle name="Currency" xfId="62"/>
    <cellStyle name="Currency [0]" xfId="63"/>
    <cellStyle name="連結的儲存格" xfId="64"/>
    <cellStyle name="備註" xfId="65"/>
    <cellStyle name="Hyperlink" xfId="66"/>
    <cellStyle name="說明文字" xfId="67"/>
    <cellStyle name="輔色1" xfId="68"/>
    <cellStyle name="輔色2" xfId="69"/>
    <cellStyle name="輔色3" xfId="70"/>
    <cellStyle name="輔色4" xfId="71"/>
    <cellStyle name="輔色5" xfId="72"/>
    <cellStyle name="輔色6" xfId="73"/>
    <cellStyle name="標題" xfId="74"/>
    <cellStyle name="標題 1" xfId="75"/>
    <cellStyle name="標題 2" xfId="76"/>
    <cellStyle name="標題 3" xfId="77"/>
    <cellStyle name="標題 4" xfId="78"/>
    <cellStyle name="輸入" xfId="79"/>
    <cellStyle name="輸出" xfId="80"/>
    <cellStyle name="檢查儲存格" xfId="81"/>
    <cellStyle name="壞" xfId="82"/>
    <cellStyle name="警告文字" xfId="83"/>
  </cellStyles>
  <dxfs count="125"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ont>
        <b/>
        <i val="0"/>
        <color auto="1"/>
      </font>
      <fill>
        <patternFill patternType="solid">
          <bgColor rgb="FFFF0000"/>
        </patternFill>
      </fill>
    </dxf>
    <dxf>
      <fill>
        <patternFill>
          <bgColor theme="6" tint="0.3999499976634979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 patternType="lightHorizontal">
          <fgColor theme="3" tint="0.3999499976634979"/>
          <bgColor theme="4" tint="0.39991000294685364"/>
        </patternFill>
      </fill>
    </dxf>
    <dxf>
      <fill>
        <patternFill patternType="lightGray">
          <fgColor rgb="FFFF99FF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theme="5" tint="0.3999499976634979"/>
        </patternFill>
      </fill>
    </dxf>
    <dxf>
      <fill>
        <patternFill patternType="lightHorizontal">
          <fgColor theme="3" tint="0.3999499976634979"/>
          <bgColor theme="4" tint="0.39991000294685364"/>
        </patternFill>
      </fill>
    </dxf>
    <dxf>
      <fill>
        <patternFill patternType="lightGray">
          <fgColor rgb="FFFF99FF"/>
        </patternFill>
      </fill>
    </dxf>
    <dxf>
      <fill>
        <patternFill>
          <bgColor theme="6" tint="0.3999499976634979"/>
        </patternFill>
      </fill>
    </dxf>
    <dxf>
      <fill>
        <patternFill>
          <bgColor theme="2" tint="-0.4999699890613556"/>
        </patternFill>
      </fill>
    </dxf>
    <dxf>
      <fill>
        <patternFill>
          <bgColor theme="5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>
          <bgColor rgb="FF00B0F0"/>
        </patternFill>
      </fill>
    </dxf>
    <dxf>
      <fill>
        <patternFill>
          <bgColor theme="6" tint="0.3999499976634979"/>
        </patternFill>
      </fill>
    </dxf>
    <dxf>
      <fill>
        <patternFill patternType="lightVertical">
          <fgColor theme="3" tint="0.3999499976634979"/>
          <bgColor theme="4" tint="0.39991000294685364"/>
        </patternFill>
      </fill>
      <border/>
    </dxf>
    <dxf>
      <fill>
        <patternFill patternType="solid">
          <fgColor rgb="FFFFFF99"/>
          <bgColor rgb="FFFFFF99"/>
        </patternFill>
      </fill>
      <border/>
    </dxf>
    <dxf>
      <font>
        <b/>
        <i val="0"/>
        <color auto="1"/>
      </font>
      <fill>
        <patternFill patternType="solid"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="90" zoomScaleNormal="90" zoomScalePageLayoutView="0" workbookViewId="0" topLeftCell="A21">
      <selection activeCell="F15" sqref="F15"/>
    </sheetView>
  </sheetViews>
  <sheetFormatPr defaultColWidth="8.875" defaultRowHeight="15.75" outlineLevelCol="1"/>
  <cols>
    <col min="1" max="1" width="16.625" style="64" bestFit="1" customWidth="1"/>
    <col min="2" max="2" width="9.875" style="30" customWidth="1"/>
    <col min="3" max="3" width="14.00390625" style="64" customWidth="1" outlineLevel="1"/>
    <col min="4" max="4" width="9.125" style="30" customWidth="1"/>
    <col min="5" max="5" width="10.25390625" style="30" customWidth="1"/>
    <col min="6" max="6" width="12.375" style="30" customWidth="1" outlineLevel="1"/>
    <col min="7" max="8" width="13.625" style="30" customWidth="1" outlineLevel="1"/>
    <col min="9" max="9" width="40.00390625" style="30" customWidth="1"/>
    <col min="10" max="10" width="17.50390625" style="30" customWidth="1"/>
    <col min="11" max="11" width="17.625" style="30" customWidth="1"/>
    <col min="12" max="12" width="26.375" style="30" customWidth="1"/>
    <col min="13" max="13" width="10.375" style="30" customWidth="1"/>
    <col min="14" max="14" width="5.625" style="30" customWidth="1"/>
    <col min="15" max="16384" width="8.875" style="30" customWidth="1"/>
  </cols>
  <sheetData>
    <row r="1" spans="1:14" ht="12.75" customHeight="1">
      <c r="A1" s="199" t="s">
        <v>298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1"/>
    </row>
    <row r="2" spans="1:14" ht="12.75" customHeight="1">
      <c r="A2" s="69" t="s">
        <v>6</v>
      </c>
      <c r="B2" s="70" t="s">
        <v>7</v>
      </c>
      <c r="C2" s="69" t="s">
        <v>8</v>
      </c>
      <c r="D2" s="71" t="s">
        <v>9</v>
      </c>
      <c r="E2" s="72" t="s">
        <v>98</v>
      </c>
      <c r="F2" s="71" t="s">
        <v>214</v>
      </c>
      <c r="G2" s="71" t="s">
        <v>215</v>
      </c>
      <c r="H2" s="73" t="s">
        <v>99</v>
      </c>
      <c r="I2" s="73" t="s">
        <v>12</v>
      </c>
      <c r="J2" s="72" t="s">
        <v>100</v>
      </c>
      <c r="K2" s="72" t="s">
        <v>216</v>
      </c>
      <c r="L2" s="72" t="s">
        <v>23</v>
      </c>
      <c r="M2" s="72" t="s">
        <v>101</v>
      </c>
      <c r="N2" s="72" t="s">
        <v>102</v>
      </c>
    </row>
    <row r="3" spans="1:15" s="31" customFormat="1" ht="12.75" customHeight="1">
      <c r="A3" s="74">
        <v>43132</v>
      </c>
      <c r="B3" s="75">
        <v>0.3333333333333333</v>
      </c>
      <c r="C3" s="76">
        <f>A3</f>
        <v>43132</v>
      </c>
      <c r="D3" s="77">
        <v>0.375</v>
      </c>
      <c r="E3" s="78">
        <f>A3</f>
        <v>43132</v>
      </c>
      <c r="F3" s="79" t="s">
        <v>217</v>
      </c>
      <c r="G3" s="79" t="s">
        <v>104</v>
      </c>
      <c r="H3" s="80" t="s">
        <v>218</v>
      </c>
      <c r="I3" s="77" t="s">
        <v>219</v>
      </c>
      <c r="J3" s="81" t="s">
        <v>220</v>
      </c>
      <c r="K3" s="81" t="s">
        <v>221</v>
      </c>
      <c r="L3" s="82" t="s">
        <v>222</v>
      </c>
      <c r="M3" s="79" t="s">
        <v>223</v>
      </c>
      <c r="N3" s="83">
        <v>5</v>
      </c>
      <c r="O3" s="59"/>
    </row>
    <row r="4" spans="1:15" s="43" customFormat="1" ht="12.75" customHeight="1">
      <c r="A4" s="84">
        <v>43132</v>
      </c>
      <c r="B4" s="85">
        <v>0.3958333333333333</v>
      </c>
      <c r="C4" s="84">
        <f>A4</f>
        <v>43132</v>
      </c>
      <c r="D4" s="86">
        <v>0.4375</v>
      </c>
      <c r="E4" s="87">
        <f>A4</f>
        <v>43132</v>
      </c>
      <c r="F4" s="88" t="s">
        <v>105</v>
      </c>
      <c r="G4" s="88" t="s">
        <v>224</v>
      </c>
      <c r="H4" s="89" t="s">
        <v>225</v>
      </c>
      <c r="I4" s="90" t="s">
        <v>226</v>
      </c>
      <c r="J4" s="91" t="s">
        <v>227</v>
      </c>
      <c r="K4" s="91" t="s">
        <v>227</v>
      </c>
      <c r="L4" s="92" t="s">
        <v>108</v>
      </c>
      <c r="M4" s="93" t="s">
        <v>73</v>
      </c>
      <c r="N4" s="94">
        <v>3</v>
      </c>
      <c r="O4" s="60"/>
    </row>
    <row r="5" spans="1:15" s="43" customFormat="1" ht="12.75" customHeight="1">
      <c r="A5" s="74">
        <v>43132</v>
      </c>
      <c r="B5" s="77">
        <v>0.5</v>
      </c>
      <c r="C5" s="74">
        <f>A5</f>
        <v>43132</v>
      </c>
      <c r="D5" s="77">
        <f>B5+TIME(1,0,0)</f>
        <v>0.5416666666666666</v>
      </c>
      <c r="E5" s="95">
        <f>WEEKDAY(A5)</f>
        <v>5</v>
      </c>
      <c r="F5" s="79" t="s">
        <v>109</v>
      </c>
      <c r="G5" s="79" t="s">
        <v>110</v>
      </c>
      <c r="H5" s="80" t="s">
        <v>111</v>
      </c>
      <c r="I5" s="81" t="s">
        <v>112</v>
      </c>
      <c r="J5" s="81" t="s">
        <v>113</v>
      </c>
      <c r="K5" s="81" t="s">
        <v>113</v>
      </c>
      <c r="L5" s="96" t="s">
        <v>228</v>
      </c>
      <c r="M5" s="81" t="s">
        <v>93</v>
      </c>
      <c r="N5" s="81">
        <v>10</v>
      </c>
      <c r="O5" s="60"/>
    </row>
    <row r="6" spans="1:15" s="43" customFormat="1" ht="12.75" customHeight="1">
      <c r="A6" s="97">
        <v>43133</v>
      </c>
      <c r="B6" s="98">
        <v>0.3125</v>
      </c>
      <c r="C6" s="97">
        <f>A6</f>
        <v>43133</v>
      </c>
      <c r="D6" s="98">
        <v>0.3541666666666667</v>
      </c>
      <c r="E6" s="99">
        <v>42867</v>
      </c>
      <c r="F6" s="100" t="s">
        <v>229</v>
      </c>
      <c r="G6" s="100" t="s">
        <v>123</v>
      </c>
      <c r="H6" s="101" t="s">
        <v>230</v>
      </c>
      <c r="I6" s="102" t="s">
        <v>231</v>
      </c>
      <c r="J6" s="103" t="s">
        <v>115</v>
      </c>
      <c r="K6" s="103" t="s">
        <v>115</v>
      </c>
      <c r="L6" s="104" t="s">
        <v>232</v>
      </c>
      <c r="M6" s="105" t="s">
        <v>19</v>
      </c>
      <c r="N6" s="103">
        <v>50</v>
      </c>
      <c r="O6" s="60"/>
    </row>
    <row r="7" spans="1:15" s="46" customFormat="1" ht="13.5">
      <c r="A7" s="97">
        <v>43133</v>
      </c>
      <c r="B7" s="106">
        <v>0.3541666666666667</v>
      </c>
      <c r="C7" s="97">
        <f>A7</f>
        <v>43133</v>
      </c>
      <c r="D7" s="106">
        <v>0.375</v>
      </c>
      <c r="E7" s="99">
        <f>A7</f>
        <v>43133</v>
      </c>
      <c r="F7" s="100" t="s">
        <v>105</v>
      </c>
      <c r="G7" s="100" t="s">
        <v>224</v>
      </c>
      <c r="H7" s="103" t="s">
        <v>116</v>
      </c>
      <c r="I7" s="102" t="s">
        <v>117</v>
      </c>
      <c r="J7" s="103" t="s">
        <v>233</v>
      </c>
      <c r="K7" s="103" t="str">
        <f>J7</f>
        <v>江昆壕主任</v>
      </c>
      <c r="L7" s="104" t="s">
        <v>118</v>
      </c>
      <c r="M7" s="105" t="s">
        <v>74</v>
      </c>
      <c r="N7" s="103">
        <f>IF(M7="R",5,IF(M7="V+R",10,IF(M7="V+R+I",30,IF(M7="R+I",25,IF(M7="I",20)))))</f>
        <v>10</v>
      </c>
      <c r="O7" s="61"/>
    </row>
    <row r="8" spans="1:15" s="43" customFormat="1" ht="12.75" customHeight="1">
      <c r="A8" s="107">
        <v>43133</v>
      </c>
      <c r="B8" s="108">
        <v>0.375</v>
      </c>
      <c r="C8" s="107">
        <f>A8</f>
        <v>43133</v>
      </c>
      <c r="D8" s="108">
        <v>0.3958333333333333</v>
      </c>
      <c r="E8" s="109">
        <f>A8</f>
        <v>43133</v>
      </c>
      <c r="F8" s="110" t="s">
        <v>119</v>
      </c>
      <c r="G8" s="110" t="s">
        <v>120</v>
      </c>
      <c r="H8" s="110" t="s">
        <v>225</v>
      </c>
      <c r="I8" s="111" t="s">
        <v>234</v>
      </c>
      <c r="J8" s="112" t="s">
        <v>235</v>
      </c>
      <c r="K8" s="112" t="s">
        <v>121</v>
      </c>
      <c r="L8" s="112" t="s">
        <v>135</v>
      </c>
      <c r="M8" s="112" t="s">
        <v>75</v>
      </c>
      <c r="N8" s="112">
        <f>IF(M8="R",5,IF(M8="V+R",10,IF(M8="V+R+I",30,IF(M8="R+I",25,IF(M8="I",20)))))</f>
        <v>10</v>
      </c>
      <c r="O8" s="60"/>
    </row>
    <row r="9" spans="1:15" s="43" customFormat="1" ht="12.75" customHeight="1">
      <c r="A9" s="84">
        <v>43133</v>
      </c>
      <c r="B9" s="85">
        <v>0.4166666666666667</v>
      </c>
      <c r="C9" s="84">
        <f>A9</f>
        <v>43133</v>
      </c>
      <c r="D9" s="86">
        <v>0.4375</v>
      </c>
      <c r="E9" s="87">
        <f>A9</f>
        <v>43133</v>
      </c>
      <c r="F9" s="88" t="s">
        <v>105</v>
      </c>
      <c r="G9" s="88" t="s">
        <v>224</v>
      </c>
      <c r="H9" s="89" t="s">
        <v>116</v>
      </c>
      <c r="I9" s="90" t="s">
        <v>236</v>
      </c>
      <c r="J9" s="91" t="s">
        <v>122</v>
      </c>
      <c r="K9" s="91" t="s">
        <v>122</v>
      </c>
      <c r="L9" s="92" t="s">
        <v>135</v>
      </c>
      <c r="M9" s="93" t="s">
        <v>76</v>
      </c>
      <c r="N9" s="94">
        <f>IF(M9="R",5,IF(M9="V+R",10,IF(M9="V+R+I",30,IF(M9="R+I",25,IF(M9="I",20)))))</f>
        <v>20</v>
      </c>
      <c r="O9" s="60"/>
    </row>
    <row r="10" spans="1:15" s="31" customFormat="1" ht="12.75" customHeight="1">
      <c r="A10" s="97">
        <v>43133</v>
      </c>
      <c r="B10" s="98">
        <v>0.5</v>
      </c>
      <c r="C10" s="97">
        <f>A10</f>
        <v>43133</v>
      </c>
      <c r="D10" s="98">
        <v>0.5416666666666666</v>
      </c>
      <c r="E10" s="99">
        <v>42867</v>
      </c>
      <c r="F10" s="100" t="s">
        <v>229</v>
      </c>
      <c r="G10" s="100" t="s">
        <v>237</v>
      </c>
      <c r="H10" s="101" t="s">
        <v>230</v>
      </c>
      <c r="I10" s="102" t="s">
        <v>124</v>
      </c>
      <c r="J10" s="103" t="s">
        <v>125</v>
      </c>
      <c r="K10" s="103" t="s">
        <v>115</v>
      </c>
      <c r="L10" s="104" t="s">
        <v>238</v>
      </c>
      <c r="M10" s="105" t="s">
        <v>31</v>
      </c>
      <c r="N10" s="103">
        <v>10</v>
      </c>
      <c r="O10" s="59"/>
    </row>
    <row r="11" spans="1:15" s="31" customFormat="1" ht="12.75" customHeight="1">
      <c r="A11" s="74">
        <v>43133</v>
      </c>
      <c r="B11" s="75">
        <v>0.5625</v>
      </c>
      <c r="C11" s="76">
        <f>A11</f>
        <v>43133</v>
      </c>
      <c r="D11" s="77">
        <v>0.6041666666666666</v>
      </c>
      <c r="E11" s="78">
        <f>A11</f>
        <v>43133</v>
      </c>
      <c r="F11" s="79" t="s">
        <v>239</v>
      </c>
      <c r="G11" s="79" t="s">
        <v>104</v>
      </c>
      <c r="H11" s="80" t="s">
        <v>240</v>
      </c>
      <c r="I11" s="77" t="s">
        <v>241</v>
      </c>
      <c r="J11" s="81" t="s">
        <v>242</v>
      </c>
      <c r="K11" s="81" t="s">
        <v>140</v>
      </c>
      <c r="L11" s="83" t="s">
        <v>243</v>
      </c>
      <c r="M11" s="81" t="s">
        <v>70</v>
      </c>
      <c r="N11" s="83">
        <v>6</v>
      </c>
      <c r="O11" s="59"/>
    </row>
    <row r="12" spans="1:16" s="43" customFormat="1" ht="12.75" customHeight="1">
      <c r="A12" s="84">
        <v>43136</v>
      </c>
      <c r="B12" s="85">
        <v>0.3958333333333333</v>
      </c>
      <c r="C12" s="84">
        <f>A12</f>
        <v>43136</v>
      </c>
      <c r="D12" s="86">
        <v>0.4375</v>
      </c>
      <c r="E12" s="87">
        <f>A12</f>
        <v>43136</v>
      </c>
      <c r="F12" s="88" t="s">
        <v>105</v>
      </c>
      <c r="G12" s="88" t="s">
        <v>106</v>
      </c>
      <c r="H12" s="89" t="s">
        <v>116</v>
      </c>
      <c r="I12" s="90" t="s">
        <v>244</v>
      </c>
      <c r="J12" s="91" t="s">
        <v>107</v>
      </c>
      <c r="K12" s="91" t="s">
        <v>107</v>
      </c>
      <c r="L12" s="92" t="s">
        <v>108</v>
      </c>
      <c r="M12" s="93" t="s">
        <v>77</v>
      </c>
      <c r="N12" s="94">
        <v>6</v>
      </c>
      <c r="O12" s="59"/>
      <c r="P12" s="31"/>
    </row>
    <row r="13" spans="1:16" s="43" customFormat="1" ht="12.75" customHeight="1">
      <c r="A13" s="74">
        <v>43136</v>
      </c>
      <c r="B13" s="75">
        <v>0.6666666666666666</v>
      </c>
      <c r="C13" s="76">
        <f>A13</f>
        <v>43136</v>
      </c>
      <c r="D13" s="77">
        <v>0.6875</v>
      </c>
      <c r="E13" s="78">
        <f>A13</f>
        <v>43136</v>
      </c>
      <c r="F13" s="79" t="s">
        <v>239</v>
      </c>
      <c r="G13" s="79" t="s">
        <v>104</v>
      </c>
      <c r="H13" s="80" t="s">
        <v>218</v>
      </c>
      <c r="I13" s="113" t="s">
        <v>71</v>
      </c>
      <c r="J13" s="113" t="s">
        <v>128</v>
      </c>
      <c r="K13" s="96" t="s">
        <v>245</v>
      </c>
      <c r="L13" s="82" t="s">
        <v>130</v>
      </c>
      <c r="M13" s="79" t="s">
        <v>246</v>
      </c>
      <c r="N13" s="83">
        <v>5</v>
      </c>
      <c r="O13" s="59"/>
      <c r="P13" s="31"/>
    </row>
    <row r="14" spans="1:16" s="44" customFormat="1" ht="12.75" customHeight="1">
      <c r="A14" s="74">
        <v>43137</v>
      </c>
      <c r="B14" s="77">
        <v>0.5</v>
      </c>
      <c r="C14" s="74">
        <f>A14</f>
        <v>43137</v>
      </c>
      <c r="D14" s="77">
        <f>B14+TIME(1,0,0)</f>
        <v>0.5416666666666666</v>
      </c>
      <c r="E14" s="95">
        <f>WEEKDAY(A14)</f>
        <v>3</v>
      </c>
      <c r="F14" s="79" t="s">
        <v>109</v>
      </c>
      <c r="G14" s="79" t="s">
        <v>104</v>
      </c>
      <c r="H14" s="80" t="s">
        <v>111</v>
      </c>
      <c r="I14" s="81" t="s">
        <v>247</v>
      </c>
      <c r="J14" s="81" t="s">
        <v>131</v>
      </c>
      <c r="K14" s="81" t="s">
        <v>131</v>
      </c>
      <c r="L14" s="96" t="s">
        <v>248</v>
      </c>
      <c r="M14" s="81" t="s">
        <v>93</v>
      </c>
      <c r="N14" s="81">
        <v>10</v>
      </c>
      <c r="O14" s="59"/>
      <c r="P14" s="31"/>
    </row>
    <row r="15" spans="1:15" s="46" customFormat="1" ht="13.5">
      <c r="A15" s="114">
        <v>43137</v>
      </c>
      <c r="B15" s="115">
        <v>0.5208333333333334</v>
      </c>
      <c r="C15" s="114">
        <f>A15</f>
        <v>43137</v>
      </c>
      <c r="D15" s="115">
        <v>0.5625</v>
      </c>
      <c r="E15" s="116">
        <v>43088</v>
      </c>
      <c r="F15" s="117" t="s">
        <v>109</v>
      </c>
      <c r="G15" s="117" t="s">
        <v>110</v>
      </c>
      <c r="H15" s="117" t="s">
        <v>132</v>
      </c>
      <c r="I15" s="118" t="s">
        <v>133</v>
      </c>
      <c r="J15" s="119" t="s">
        <v>134</v>
      </c>
      <c r="K15" s="120" t="s">
        <v>249</v>
      </c>
      <c r="L15" s="121" t="s">
        <v>250</v>
      </c>
      <c r="M15" s="122" t="s">
        <v>56</v>
      </c>
      <c r="N15" s="123">
        <v>30</v>
      </c>
      <c r="O15" s="61"/>
    </row>
    <row r="16" spans="1:15" s="43" customFormat="1" ht="12.75" customHeight="1">
      <c r="A16" s="124">
        <v>43138</v>
      </c>
      <c r="B16" s="125">
        <v>0.3541666666666667</v>
      </c>
      <c r="C16" s="126">
        <f>A16</f>
        <v>43138</v>
      </c>
      <c r="D16" s="127">
        <f>B16+TIME(1,0,0)</f>
        <v>0.39583333333333337</v>
      </c>
      <c r="E16" s="128">
        <f>A16</f>
        <v>43138</v>
      </c>
      <c r="F16" s="129" t="s">
        <v>136</v>
      </c>
      <c r="G16" s="129" t="s">
        <v>137</v>
      </c>
      <c r="H16" s="130" t="s">
        <v>251</v>
      </c>
      <c r="I16" s="131" t="s">
        <v>138</v>
      </c>
      <c r="J16" s="132" t="s">
        <v>139</v>
      </c>
      <c r="K16" s="133" t="s">
        <v>242</v>
      </c>
      <c r="L16" s="134" t="s">
        <v>252</v>
      </c>
      <c r="M16" s="133" t="s">
        <v>69</v>
      </c>
      <c r="N16" s="131">
        <v>20</v>
      </c>
      <c r="O16" s="60"/>
    </row>
    <row r="17" spans="1:15" s="46" customFormat="1" ht="13.5">
      <c r="A17" s="135">
        <v>43138</v>
      </c>
      <c r="B17" s="136">
        <v>0.375</v>
      </c>
      <c r="C17" s="135">
        <f>A17</f>
        <v>43138</v>
      </c>
      <c r="D17" s="137">
        <f>B17+TIME(1,0,0)</f>
        <v>0.4166666666666667</v>
      </c>
      <c r="E17" s="181">
        <f>WEEKDAY(A17)</f>
        <v>4</v>
      </c>
      <c r="F17" s="138" t="s">
        <v>142</v>
      </c>
      <c r="G17" s="138" t="s">
        <v>120</v>
      </c>
      <c r="H17" s="139" t="s">
        <v>111</v>
      </c>
      <c r="I17" s="140" t="s">
        <v>253</v>
      </c>
      <c r="J17" s="141" t="s">
        <v>143</v>
      </c>
      <c r="K17" s="141" t="s">
        <v>144</v>
      </c>
      <c r="L17" s="141" t="s">
        <v>145</v>
      </c>
      <c r="M17" s="141" t="s">
        <v>94</v>
      </c>
      <c r="N17" s="142">
        <v>11</v>
      </c>
      <c r="O17" s="61"/>
    </row>
    <row r="18" spans="1:15" s="31" customFormat="1" ht="12.75" customHeight="1">
      <c r="A18" s="124">
        <v>43138</v>
      </c>
      <c r="B18" s="125">
        <v>0.3958333333333333</v>
      </c>
      <c r="C18" s="126">
        <f>A18</f>
        <v>43138</v>
      </c>
      <c r="D18" s="127">
        <f>B18+TIME(0,30,0)</f>
        <v>0.41666666666666663</v>
      </c>
      <c r="E18" s="128">
        <f>A18</f>
        <v>43138</v>
      </c>
      <c r="F18" s="129" t="s">
        <v>142</v>
      </c>
      <c r="G18" s="129" t="s">
        <v>137</v>
      </c>
      <c r="H18" s="130" t="s">
        <v>127</v>
      </c>
      <c r="I18" s="131" t="s">
        <v>146</v>
      </c>
      <c r="J18" s="132" t="s">
        <v>139</v>
      </c>
      <c r="K18" s="133" t="s">
        <v>140</v>
      </c>
      <c r="L18" s="134" t="s">
        <v>141</v>
      </c>
      <c r="M18" s="133" t="s">
        <v>69</v>
      </c>
      <c r="N18" s="131">
        <v>20</v>
      </c>
      <c r="O18" s="59"/>
    </row>
    <row r="19" spans="1:15" s="43" customFormat="1" ht="12.75" customHeight="1">
      <c r="A19" s="124">
        <v>43138</v>
      </c>
      <c r="B19" s="125">
        <v>0.4166666666666667</v>
      </c>
      <c r="C19" s="126">
        <f>A19</f>
        <v>43138</v>
      </c>
      <c r="D19" s="127">
        <f>B19+TIME(0,30,0)</f>
        <v>0.4375</v>
      </c>
      <c r="E19" s="128">
        <f>A19</f>
        <v>43138</v>
      </c>
      <c r="F19" s="129" t="s">
        <v>142</v>
      </c>
      <c r="G19" s="129" t="s">
        <v>137</v>
      </c>
      <c r="H19" s="129" t="s">
        <v>127</v>
      </c>
      <c r="I19" s="134" t="s">
        <v>147</v>
      </c>
      <c r="J19" s="133" t="s">
        <v>148</v>
      </c>
      <c r="K19" s="133" t="s">
        <v>149</v>
      </c>
      <c r="L19" s="134" t="s">
        <v>141</v>
      </c>
      <c r="M19" s="133" t="s">
        <v>69</v>
      </c>
      <c r="N19" s="131">
        <v>20</v>
      </c>
      <c r="O19" s="60"/>
    </row>
    <row r="20" spans="1:16" s="46" customFormat="1" ht="13.5">
      <c r="A20" s="135">
        <v>43138</v>
      </c>
      <c r="B20" s="137">
        <v>0.4166666666666667</v>
      </c>
      <c r="C20" s="135">
        <f>A20</f>
        <v>43138</v>
      </c>
      <c r="D20" s="137">
        <f>B20+TIME(0,30,0)</f>
        <v>0.4375</v>
      </c>
      <c r="E20" s="181">
        <f>WEEKDAY(A20)</f>
        <v>4</v>
      </c>
      <c r="F20" s="138" t="s">
        <v>142</v>
      </c>
      <c r="G20" s="138" t="s">
        <v>120</v>
      </c>
      <c r="H20" s="139" t="s">
        <v>111</v>
      </c>
      <c r="I20" s="141" t="s">
        <v>150</v>
      </c>
      <c r="J20" s="141" t="s">
        <v>151</v>
      </c>
      <c r="K20" s="141" t="s">
        <v>144</v>
      </c>
      <c r="L20" s="141" t="s">
        <v>145</v>
      </c>
      <c r="M20" s="141" t="s">
        <v>94</v>
      </c>
      <c r="N20" s="142">
        <v>11</v>
      </c>
      <c r="O20" s="62"/>
      <c r="P20" s="45"/>
    </row>
    <row r="21" spans="1:15" s="46" customFormat="1" ht="13.5">
      <c r="A21" s="74">
        <v>43138</v>
      </c>
      <c r="B21" s="75">
        <v>0.4375</v>
      </c>
      <c r="C21" s="76">
        <f>A21</f>
        <v>43138</v>
      </c>
      <c r="D21" s="77">
        <v>0.4791666666666667</v>
      </c>
      <c r="E21" s="78">
        <f>A21</f>
        <v>43138</v>
      </c>
      <c r="F21" s="79" t="s">
        <v>239</v>
      </c>
      <c r="G21" s="79" t="s">
        <v>254</v>
      </c>
      <c r="H21" s="80" t="s">
        <v>240</v>
      </c>
      <c r="I21" s="143" t="s">
        <v>255</v>
      </c>
      <c r="J21" s="81" t="s">
        <v>152</v>
      </c>
      <c r="K21" s="81" t="s">
        <v>152</v>
      </c>
      <c r="L21" s="143" t="s">
        <v>256</v>
      </c>
      <c r="M21" s="81" t="s">
        <v>68</v>
      </c>
      <c r="N21" s="83">
        <v>9</v>
      </c>
      <c r="O21" s="61"/>
    </row>
    <row r="22" spans="1:16" s="42" customFormat="1" ht="12.75" customHeight="1">
      <c r="A22" s="74">
        <v>43138</v>
      </c>
      <c r="B22" s="77">
        <v>0.4583333333333333</v>
      </c>
      <c r="C22" s="74">
        <f>A22</f>
        <v>43138</v>
      </c>
      <c r="D22" s="77">
        <f>B22+TIME(0,40,0)</f>
        <v>0.4861111111111111</v>
      </c>
      <c r="E22" s="95">
        <f>WEEKDAY(A22)</f>
        <v>4</v>
      </c>
      <c r="F22" s="79" t="s">
        <v>109</v>
      </c>
      <c r="G22" s="79" t="s">
        <v>110</v>
      </c>
      <c r="H22" s="80" t="s">
        <v>111</v>
      </c>
      <c r="I22" s="144" t="s">
        <v>257</v>
      </c>
      <c r="J22" s="81" t="s">
        <v>151</v>
      </c>
      <c r="K22" s="81" t="s">
        <v>151</v>
      </c>
      <c r="L22" s="96" t="s">
        <v>258</v>
      </c>
      <c r="M22" s="81" t="s">
        <v>95</v>
      </c>
      <c r="N22" s="81">
        <v>5</v>
      </c>
      <c r="O22" s="62"/>
      <c r="P22" s="45"/>
    </row>
    <row r="23" spans="1:15" s="43" customFormat="1" ht="12.75" customHeight="1">
      <c r="A23" s="74">
        <v>43138</v>
      </c>
      <c r="B23" s="77">
        <v>0.4861111111111111</v>
      </c>
      <c r="C23" s="74">
        <f>A23</f>
        <v>43138</v>
      </c>
      <c r="D23" s="77">
        <f>B23+TIME(0,20,0)</f>
        <v>0.5</v>
      </c>
      <c r="E23" s="95">
        <f>WEEKDAY(A23)</f>
        <v>4</v>
      </c>
      <c r="F23" s="79" t="s">
        <v>109</v>
      </c>
      <c r="G23" s="79" t="s">
        <v>110</v>
      </c>
      <c r="H23" s="80" t="s">
        <v>111</v>
      </c>
      <c r="I23" s="83" t="s">
        <v>259</v>
      </c>
      <c r="J23" s="81" t="s">
        <v>151</v>
      </c>
      <c r="K23" s="81" t="s">
        <v>151</v>
      </c>
      <c r="L23" s="96" t="s">
        <v>145</v>
      </c>
      <c r="M23" s="81" t="s">
        <v>95</v>
      </c>
      <c r="N23" s="145">
        <v>5</v>
      </c>
      <c r="O23" s="60"/>
    </row>
    <row r="24" spans="1:15" s="43" customFormat="1" ht="12.75" customHeight="1">
      <c r="A24" s="74">
        <v>43138</v>
      </c>
      <c r="B24" s="77">
        <v>0.5</v>
      </c>
      <c r="C24" s="74">
        <f>A24</f>
        <v>43138</v>
      </c>
      <c r="D24" s="77">
        <f>B24+TIME(1,0,0)</f>
        <v>0.5416666666666666</v>
      </c>
      <c r="E24" s="95">
        <f>WEEKDAY(A24)</f>
        <v>4</v>
      </c>
      <c r="F24" s="79" t="s">
        <v>109</v>
      </c>
      <c r="G24" s="79" t="s">
        <v>110</v>
      </c>
      <c r="H24" s="80" t="s">
        <v>111</v>
      </c>
      <c r="I24" s="81" t="s">
        <v>260</v>
      </c>
      <c r="J24" s="81" t="s">
        <v>153</v>
      </c>
      <c r="K24" s="81" t="s">
        <v>153</v>
      </c>
      <c r="L24" s="96" t="s">
        <v>145</v>
      </c>
      <c r="M24" s="81" t="s">
        <v>93</v>
      </c>
      <c r="N24" s="81">
        <v>10</v>
      </c>
      <c r="O24" s="60"/>
    </row>
    <row r="25" spans="1:15" s="43" customFormat="1" ht="12.75" customHeight="1">
      <c r="A25" s="84">
        <v>43138</v>
      </c>
      <c r="B25" s="85">
        <v>0.6458333333333334</v>
      </c>
      <c r="C25" s="84">
        <f>A25</f>
        <v>43138</v>
      </c>
      <c r="D25" s="86">
        <v>0.6875</v>
      </c>
      <c r="E25" s="87">
        <f>A25</f>
        <v>43138</v>
      </c>
      <c r="F25" s="88" t="s">
        <v>105</v>
      </c>
      <c r="G25" s="88" t="s">
        <v>106</v>
      </c>
      <c r="H25" s="89" t="s">
        <v>116</v>
      </c>
      <c r="I25" s="90" t="s">
        <v>261</v>
      </c>
      <c r="J25" s="91" t="s">
        <v>154</v>
      </c>
      <c r="K25" s="91" t="s">
        <v>154</v>
      </c>
      <c r="L25" s="146" t="s">
        <v>262</v>
      </c>
      <c r="M25" s="93" t="s">
        <v>78</v>
      </c>
      <c r="N25" s="94">
        <v>5</v>
      </c>
      <c r="O25" s="60"/>
    </row>
    <row r="26" spans="1:16" s="198" customFormat="1" ht="13.5">
      <c r="A26" s="147">
        <v>43139</v>
      </c>
      <c r="B26" s="148">
        <v>0.5</v>
      </c>
      <c r="C26" s="149">
        <f>A26</f>
        <v>43139</v>
      </c>
      <c r="D26" s="148">
        <v>0.5416666666666666</v>
      </c>
      <c r="E26" s="150">
        <v>43125</v>
      </c>
      <c r="F26" s="151" t="s">
        <v>105</v>
      </c>
      <c r="G26" s="151" t="s">
        <v>106</v>
      </c>
      <c r="H26" s="152" t="s">
        <v>156</v>
      </c>
      <c r="I26" s="153" t="s">
        <v>157</v>
      </c>
      <c r="J26" s="154" t="s">
        <v>158</v>
      </c>
      <c r="K26" s="154" t="s">
        <v>263</v>
      </c>
      <c r="L26" s="155" t="s">
        <v>130</v>
      </c>
      <c r="M26" s="154" t="s">
        <v>19</v>
      </c>
      <c r="N26" s="154">
        <v>50</v>
      </c>
      <c r="O26" s="60"/>
      <c r="P26" s="43"/>
    </row>
    <row r="27" spans="1:16" s="43" customFormat="1" ht="12.75" customHeight="1">
      <c r="A27" s="187">
        <v>43140</v>
      </c>
      <c r="B27" s="188">
        <v>0.3125</v>
      </c>
      <c r="C27" s="189">
        <f>A27</f>
        <v>43140</v>
      </c>
      <c r="D27" s="188">
        <v>0.4375</v>
      </c>
      <c r="E27" s="190">
        <f>A27</f>
        <v>43140</v>
      </c>
      <c r="F27" s="191" t="s">
        <v>36</v>
      </c>
      <c r="G27" s="191" t="s">
        <v>37</v>
      </c>
      <c r="H27" s="191" t="s">
        <v>38</v>
      </c>
      <c r="I27" s="192" t="s">
        <v>299</v>
      </c>
      <c r="J27" s="193" t="s">
        <v>300</v>
      </c>
      <c r="K27" s="194" t="s">
        <v>48</v>
      </c>
      <c r="L27" s="195" t="s">
        <v>27</v>
      </c>
      <c r="M27" s="196" t="s">
        <v>69</v>
      </c>
      <c r="N27" s="197">
        <v>10</v>
      </c>
      <c r="O27" s="198"/>
      <c r="P27" s="198"/>
    </row>
    <row r="28" spans="1:15" s="43" customFormat="1" ht="12.75" customHeight="1">
      <c r="A28" s="84">
        <v>43140</v>
      </c>
      <c r="B28" s="85">
        <v>0.375</v>
      </c>
      <c r="C28" s="84">
        <f>A28</f>
        <v>43140</v>
      </c>
      <c r="D28" s="86">
        <v>0.4583333333333333</v>
      </c>
      <c r="E28" s="87">
        <f>A28</f>
        <v>43140</v>
      </c>
      <c r="F28" s="88" t="s">
        <v>105</v>
      </c>
      <c r="G28" s="88" t="s">
        <v>106</v>
      </c>
      <c r="H28" s="89" t="s">
        <v>116</v>
      </c>
      <c r="I28" s="90" t="s">
        <v>264</v>
      </c>
      <c r="J28" s="91" t="s">
        <v>265</v>
      </c>
      <c r="K28" s="91" t="s">
        <v>159</v>
      </c>
      <c r="L28" s="146" t="s">
        <v>266</v>
      </c>
      <c r="M28" s="93" t="s">
        <v>79</v>
      </c>
      <c r="N28" s="94">
        <f>IF(M28="R",5,IF(M28="V+R",10,IF(M28="V+R+I",30,IF(M28="R+I",25,IF(M28="I",20)))))</f>
        <v>30</v>
      </c>
      <c r="O28" s="60"/>
    </row>
    <row r="29" spans="1:16" s="44" customFormat="1" ht="12.75" customHeight="1">
      <c r="A29" s="74">
        <v>43140</v>
      </c>
      <c r="B29" s="75">
        <v>0.5625</v>
      </c>
      <c r="C29" s="76">
        <f>A29</f>
        <v>43140</v>
      </c>
      <c r="D29" s="77">
        <v>0.6041666666666666</v>
      </c>
      <c r="E29" s="78">
        <f>A29</f>
        <v>43140</v>
      </c>
      <c r="F29" s="79" t="s">
        <v>103</v>
      </c>
      <c r="G29" s="79" t="s">
        <v>104</v>
      </c>
      <c r="H29" s="80" t="s">
        <v>267</v>
      </c>
      <c r="I29" s="77" t="s">
        <v>268</v>
      </c>
      <c r="J29" s="81" t="s">
        <v>140</v>
      </c>
      <c r="K29" s="81" t="s">
        <v>140</v>
      </c>
      <c r="L29" s="83" t="s">
        <v>269</v>
      </c>
      <c r="M29" s="81" t="s">
        <v>70</v>
      </c>
      <c r="N29" s="83">
        <v>6</v>
      </c>
      <c r="O29" s="59"/>
      <c r="P29" s="31"/>
    </row>
    <row r="30" spans="1:16" s="44" customFormat="1" ht="12.75" customHeight="1">
      <c r="A30" s="156">
        <v>43143</v>
      </c>
      <c r="B30" s="115">
        <v>0.3333333333333333</v>
      </c>
      <c r="C30" s="157">
        <f>A30</f>
        <v>43143</v>
      </c>
      <c r="D30" s="115">
        <v>0.3541666666666667</v>
      </c>
      <c r="E30" s="116">
        <f>A30</f>
        <v>43143</v>
      </c>
      <c r="F30" s="158" t="s">
        <v>105</v>
      </c>
      <c r="G30" s="158" t="s">
        <v>106</v>
      </c>
      <c r="H30" s="159" t="s">
        <v>156</v>
      </c>
      <c r="I30" s="160" t="s">
        <v>270</v>
      </c>
      <c r="J30" s="123" t="s">
        <v>160</v>
      </c>
      <c r="K30" s="123" t="s">
        <v>161</v>
      </c>
      <c r="L30" s="121" t="s">
        <v>271</v>
      </c>
      <c r="M30" s="123" t="s">
        <v>88</v>
      </c>
      <c r="N30" s="123">
        <v>40</v>
      </c>
      <c r="O30" s="59"/>
      <c r="P30" s="31"/>
    </row>
    <row r="31" spans="1:16" s="44" customFormat="1" ht="12.75" customHeight="1">
      <c r="A31" s="74">
        <v>43144</v>
      </c>
      <c r="B31" s="75">
        <v>0.3125</v>
      </c>
      <c r="C31" s="76">
        <f>A31</f>
        <v>43144</v>
      </c>
      <c r="D31" s="75">
        <v>0.3541666666666667</v>
      </c>
      <c r="E31" s="78">
        <f>A31</f>
        <v>43144</v>
      </c>
      <c r="F31" s="79" t="s">
        <v>103</v>
      </c>
      <c r="G31" s="79" t="s">
        <v>104</v>
      </c>
      <c r="H31" s="80" t="s">
        <v>127</v>
      </c>
      <c r="I31" s="143" t="s">
        <v>272</v>
      </c>
      <c r="J31" s="96" t="s">
        <v>162</v>
      </c>
      <c r="K31" s="96" t="s">
        <v>162</v>
      </c>
      <c r="L31" s="82" t="s">
        <v>130</v>
      </c>
      <c r="M31" s="79" t="s">
        <v>246</v>
      </c>
      <c r="N31" s="83">
        <v>5</v>
      </c>
      <c r="O31" s="59"/>
      <c r="P31" s="31"/>
    </row>
    <row r="32" spans="1:16" s="44" customFormat="1" ht="12.75" customHeight="1">
      <c r="A32" s="74">
        <v>43145</v>
      </c>
      <c r="B32" s="75">
        <v>0.375</v>
      </c>
      <c r="C32" s="76">
        <f>A32</f>
        <v>43145</v>
      </c>
      <c r="D32" s="77">
        <f>B32+TIME(0,30,0)</f>
        <v>0.3958333333333333</v>
      </c>
      <c r="E32" s="78">
        <f>A32</f>
        <v>43145</v>
      </c>
      <c r="F32" s="79" t="s">
        <v>103</v>
      </c>
      <c r="G32" s="79" t="s">
        <v>104</v>
      </c>
      <c r="H32" s="83" t="s">
        <v>127</v>
      </c>
      <c r="I32" s="145" t="s">
        <v>163</v>
      </c>
      <c r="J32" s="91" t="s">
        <v>164</v>
      </c>
      <c r="K32" s="91" t="s">
        <v>165</v>
      </c>
      <c r="L32" s="83" t="s">
        <v>273</v>
      </c>
      <c r="M32" s="81" t="s">
        <v>166</v>
      </c>
      <c r="N32" s="81">
        <v>35</v>
      </c>
      <c r="O32" s="59"/>
      <c r="P32" s="31"/>
    </row>
    <row r="33" spans="1:16" s="44" customFormat="1" ht="12.75" customHeight="1">
      <c r="A33" s="74">
        <v>43145</v>
      </c>
      <c r="B33" s="75">
        <f>D32</f>
        <v>0.3958333333333333</v>
      </c>
      <c r="C33" s="76">
        <f>A33</f>
        <v>43145</v>
      </c>
      <c r="D33" s="77">
        <f>B33+TIME(0,30,0)</f>
        <v>0.41666666666666663</v>
      </c>
      <c r="E33" s="78">
        <f>A33</f>
        <v>43145</v>
      </c>
      <c r="F33" s="79" t="s">
        <v>103</v>
      </c>
      <c r="G33" s="79" t="s">
        <v>104</v>
      </c>
      <c r="H33" s="83" t="s">
        <v>127</v>
      </c>
      <c r="I33" s="145" t="s">
        <v>274</v>
      </c>
      <c r="J33" s="91" t="s">
        <v>167</v>
      </c>
      <c r="K33" s="91" t="s">
        <v>168</v>
      </c>
      <c r="L33" s="83" t="s">
        <v>273</v>
      </c>
      <c r="M33" s="81" t="s">
        <v>166</v>
      </c>
      <c r="N33" s="81">
        <v>35</v>
      </c>
      <c r="O33" s="59"/>
      <c r="P33" s="31"/>
    </row>
    <row r="34" spans="1:16" s="42" customFormat="1" ht="12.75" customHeight="1">
      <c r="A34" s="161">
        <v>43145</v>
      </c>
      <c r="B34" s="162">
        <f>D33</f>
        <v>0.41666666666666663</v>
      </c>
      <c r="C34" s="163">
        <f>A34</f>
        <v>43145</v>
      </c>
      <c r="D34" s="164">
        <f>B34+TIME(0,30,0)</f>
        <v>0.43749999999999994</v>
      </c>
      <c r="E34" s="165">
        <f>A34</f>
        <v>43145</v>
      </c>
      <c r="F34" s="166" t="s">
        <v>103</v>
      </c>
      <c r="G34" s="166" t="s">
        <v>104</v>
      </c>
      <c r="H34" s="167" t="s">
        <v>127</v>
      </c>
      <c r="I34" s="202" t="s">
        <v>169</v>
      </c>
      <c r="J34" s="168" t="s">
        <v>170</v>
      </c>
      <c r="K34" s="203" t="s">
        <v>171</v>
      </c>
      <c r="L34" s="167" t="s">
        <v>273</v>
      </c>
      <c r="M34" s="169" t="s">
        <v>166</v>
      </c>
      <c r="N34" s="169">
        <v>35</v>
      </c>
      <c r="O34" s="62"/>
      <c r="P34" s="45"/>
    </row>
    <row r="35" spans="1:15" s="31" customFormat="1" ht="12.75" customHeight="1">
      <c r="A35" s="74">
        <v>43145</v>
      </c>
      <c r="B35" s="75">
        <f>D34</f>
        <v>0.43749999999999994</v>
      </c>
      <c r="C35" s="76">
        <f>A35</f>
        <v>43145</v>
      </c>
      <c r="D35" s="77">
        <f>B35+TIME(1,0,0)</f>
        <v>0.47916666666666663</v>
      </c>
      <c r="E35" s="78">
        <f>A35</f>
        <v>43145</v>
      </c>
      <c r="F35" s="79" t="s">
        <v>103</v>
      </c>
      <c r="G35" s="79" t="s">
        <v>104</v>
      </c>
      <c r="H35" s="80" t="s">
        <v>275</v>
      </c>
      <c r="I35" s="113" t="s">
        <v>276</v>
      </c>
      <c r="J35" s="81" t="s">
        <v>172</v>
      </c>
      <c r="K35" s="81" t="s">
        <v>173</v>
      </c>
      <c r="L35" s="83" t="s">
        <v>273</v>
      </c>
      <c r="M35" s="81" t="s">
        <v>68</v>
      </c>
      <c r="N35" s="83">
        <v>10</v>
      </c>
      <c r="O35" s="59"/>
    </row>
    <row r="36" spans="1:16" s="44" customFormat="1" ht="12.75" customHeight="1">
      <c r="A36" s="74">
        <v>43145</v>
      </c>
      <c r="B36" s="75">
        <f>B35</f>
        <v>0.43749999999999994</v>
      </c>
      <c r="C36" s="76">
        <f>A36</f>
        <v>43145</v>
      </c>
      <c r="D36" s="77">
        <f>D35</f>
        <v>0.47916666666666663</v>
      </c>
      <c r="E36" s="78">
        <f>A36</f>
        <v>43145</v>
      </c>
      <c r="F36" s="79" t="s">
        <v>103</v>
      </c>
      <c r="G36" s="79" t="s">
        <v>104</v>
      </c>
      <c r="H36" s="80" t="s">
        <v>267</v>
      </c>
      <c r="I36" s="113" t="s">
        <v>277</v>
      </c>
      <c r="J36" s="81" t="s">
        <v>174</v>
      </c>
      <c r="K36" s="81" t="s">
        <v>140</v>
      </c>
      <c r="L36" s="83" t="s">
        <v>278</v>
      </c>
      <c r="M36" s="81" t="s">
        <v>70</v>
      </c>
      <c r="N36" s="83">
        <v>10</v>
      </c>
      <c r="O36" s="59"/>
      <c r="P36" s="31"/>
    </row>
    <row r="37" spans="1:16" s="42" customFormat="1" ht="12.75" customHeight="1">
      <c r="A37" s="74">
        <v>43152</v>
      </c>
      <c r="B37" s="75">
        <v>0.3333333333333333</v>
      </c>
      <c r="C37" s="76">
        <f>A37</f>
        <v>43152</v>
      </c>
      <c r="D37" s="77">
        <v>0.375</v>
      </c>
      <c r="E37" s="78">
        <f>A37</f>
        <v>43152</v>
      </c>
      <c r="F37" s="79" t="s">
        <v>103</v>
      </c>
      <c r="G37" s="79" t="s">
        <v>104</v>
      </c>
      <c r="H37" s="80" t="s">
        <v>127</v>
      </c>
      <c r="I37" s="77" t="s">
        <v>279</v>
      </c>
      <c r="J37" s="170" t="s">
        <v>174</v>
      </c>
      <c r="K37" s="81" t="s">
        <v>175</v>
      </c>
      <c r="L37" s="82" t="s">
        <v>130</v>
      </c>
      <c r="M37" s="79" t="s">
        <v>246</v>
      </c>
      <c r="N37" s="83">
        <v>5</v>
      </c>
      <c r="O37" s="62"/>
      <c r="P37" s="45"/>
    </row>
    <row r="38" spans="1:15" s="45" customFormat="1" ht="12.75" customHeight="1">
      <c r="A38" s="74">
        <v>43152</v>
      </c>
      <c r="B38" s="171">
        <v>0.375</v>
      </c>
      <c r="C38" s="76">
        <f>A38</f>
        <v>43152</v>
      </c>
      <c r="D38" s="77">
        <f>B38+TIME(0,20,0)</f>
        <v>0.3888888888888889</v>
      </c>
      <c r="E38" s="78">
        <f>A38</f>
        <v>43152</v>
      </c>
      <c r="F38" s="79" t="s">
        <v>103</v>
      </c>
      <c r="G38" s="79" t="s">
        <v>104</v>
      </c>
      <c r="H38" s="83" t="s">
        <v>127</v>
      </c>
      <c r="I38" s="145" t="s">
        <v>163</v>
      </c>
      <c r="J38" s="91" t="s">
        <v>176</v>
      </c>
      <c r="K38" s="91" t="s">
        <v>177</v>
      </c>
      <c r="L38" s="83" t="s">
        <v>273</v>
      </c>
      <c r="M38" s="81" t="s">
        <v>166</v>
      </c>
      <c r="N38" s="81">
        <v>35</v>
      </c>
      <c r="O38" s="62"/>
    </row>
    <row r="39" spans="1:15" s="31" customFormat="1" ht="12.75" customHeight="1">
      <c r="A39" s="74">
        <v>43152</v>
      </c>
      <c r="B39" s="77">
        <v>0.375</v>
      </c>
      <c r="C39" s="74">
        <f>A39</f>
        <v>43152</v>
      </c>
      <c r="D39" s="77">
        <f>B39+TIME(1,0,0)</f>
        <v>0.4166666666666667</v>
      </c>
      <c r="E39" s="95">
        <f>WEEKDAY(A39)</f>
        <v>4</v>
      </c>
      <c r="F39" s="79" t="s">
        <v>109</v>
      </c>
      <c r="G39" s="79" t="s">
        <v>110</v>
      </c>
      <c r="H39" s="80" t="s">
        <v>111</v>
      </c>
      <c r="I39" s="81" t="s">
        <v>178</v>
      </c>
      <c r="J39" s="81" t="s">
        <v>280</v>
      </c>
      <c r="K39" s="81" t="s">
        <v>179</v>
      </c>
      <c r="L39" s="96" t="s">
        <v>180</v>
      </c>
      <c r="M39" s="81" t="s">
        <v>96</v>
      </c>
      <c r="N39" s="83">
        <v>20</v>
      </c>
      <c r="O39" s="59"/>
    </row>
    <row r="40" spans="1:15" s="31" customFormat="1" ht="12.75" customHeight="1">
      <c r="A40" s="74">
        <v>43152</v>
      </c>
      <c r="B40" s="171">
        <v>0.3888888888888889</v>
      </c>
      <c r="C40" s="76">
        <f>A40</f>
        <v>43152</v>
      </c>
      <c r="D40" s="77">
        <f>B40+TIME(0,20,0)</f>
        <v>0.4027777777777778</v>
      </c>
      <c r="E40" s="78">
        <f>A40</f>
        <v>43152</v>
      </c>
      <c r="F40" s="79" t="s">
        <v>103</v>
      </c>
      <c r="G40" s="79" t="s">
        <v>104</v>
      </c>
      <c r="H40" s="83" t="s">
        <v>127</v>
      </c>
      <c r="I40" s="145" t="s">
        <v>169</v>
      </c>
      <c r="J40" s="91" t="s">
        <v>181</v>
      </c>
      <c r="K40" s="91" t="s">
        <v>177</v>
      </c>
      <c r="L40" s="83" t="s">
        <v>273</v>
      </c>
      <c r="M40" s="81" t="s">
        <v>166</v>
      </c>
      <c r="N40" s="81">
        <v>35</v>
      </c>
      <c r="O40" s="59"/>
    </row>
    <row r="41" spans="1:15" ht="13.5">
      <c r="A41" s="84">
        <v>43152</v>
      </c>
      <c r="B41" s="85">
        <v>0.3958333333333333</v>
      </c>
      <c r="C41" s="84">
        <f>A41</f>
        <v>43152</v>
      </c>
      <c r="D41" s="86">
        <v>0.4375</v>
      </c>
      <c r="E41" s="87">
        <f>A41</f>
        <v>43152</v>
      </c>
      <c r="F41" s="88" t="s">
        <v>105</v>
      </c>
      <c r="G41" s="88" t="s">
        <v>106</v>
      </c>
      <c r="H41" s="89" t="s">
        <v>116</v>
      </c>
      <c r="I41" s="90" t="s">
        <v>281</v>
      </c>
      <c r="J41" s="91" t="s">
        <v>107</v>
      </c>
      <c r="K41" s="91" t="s">
        <v>107</v>
      </c>
      <c r="L41" s="92" t="s">
        <v>108</v>
      </c>
      <c r="M41" s="93" t="s">
        <v>80</v>
      </c>
      <c r="N41" s="94">
        <v>5</v>
      </c>
      <c r="O41" s="63"/>
    </row>
    <row r="42" spans="1:15" ht="13.5">
      <c r="A42" s="74">
        <v>43152</v>
      </c>
      <c r="B42" s="171">
        <v>0.40277777777777773</v>
      </c>
      <c r="C42" s="76">
        <f>A42</f>
        <v>43152</v>
      </c>
      <c r="D42" s="77">
        <f>B42+TIME(0,20,0)</f>
        <v>0.41666666666666663</v>
      </c>
      <c r="E42" s="78">
        <f>A42</f>
        <v>43152</v>
      </c>
      <c r="F42" s="79" t="s">
        <v>103</v>
      </c>
      <c r="G42" s="79" t="s">
        <v>104</v>
      </c>
      <c r="H42" s="83" t="s">
        <v>127</v>
      </c>
      <c r="I42" s="145" t="s">
        <v>274</v>
      </c>
      <c r="J42" s="91" t="s">
        <v>182</v>
      </c>
      <c r="K42" s="91" t="s">
        <v>183</v>
      </c>
      <c r="L42" s="83" t="s">
        <v>273</v>
      </c>
      <c r="M42" s="81" t="s">
        <v>166</v>
      </c>
      <c r="N42" s="81">
        <v>35</v>
      </c>
      <c r="O42" s="63"/>
    </row>
    <row r="43" spans="1:15" ht="13.5">
      <c r="A43" s="74">
        <v>43152</v>
      </c>
      <c r="B43" s="171">
        <v>0.4166666666666667</v>
      </c>
      <c r="C43" s="76">
        <f>A43</f>
        <v>43152</v>
      </c>
      <c r="D43" s="77">
        <f>B43+TIME(0,20,0)</f>
        <v>0.4305555555555556</v>
      </c>
      <c r="E43" s="78">
        <f>A43</f>
        <v>43152</v>
      </c>
      <c r="F43" s="79" t="s">
        <v>103</v>
      </c>
      <c r="G43" s="79" t="s">
        <v>104</v>
      </c>
      <c r="H43" s="83" t="s">
        <v>127</v>
      </c>
      <c r="I43" s="145" t="s">
        <v>169</v>
      </c>
      <c r="J43" s="91" t="s">
        <v>184</v>
      </c>
      <c r="K43" s="91" t="s">
        <v>185</v>
      </c>
      <c r="L43" s="83" t="s">
        <v>273</v>
      </c>
      <c r="M43" s="81" t="s">
        <v>166</v>
      </c>
      <c r="N43" s="81">
        <v>35</v>
      </c>
      <c r="O43" s="63"/>
    </row>
    <row r="44" spans="1:15" ht="13.5">
      <c r="A44" s="74">
        <v>43152</v>
      </c>
      <c r="B44" s="77">
        <v>0.4166666666666667</v>
      </c>
      <c r="C44" s="74">
        <f>A44</f>
        <v>43152</v>
      </c>
      <c r="D44" s="77">
        <f>B44+TIME(1,0,0)</f>
        <v>0.45833333333333337</v>
      </c>
      <c r="E44" s="95">
        <f>WEEKDAY(A44)</f>
        <v>4</v>
      </c>
      <c r="F44" s="79" t="s">
        <v>109</v>
      </c>
      <c r="G44" s="79" t="s">
        <v>104</v>
      </c>
      <c r="H44" s="80" t="s">
        <v>111</v>
      </c>
      <c r="I44" s="145" t="s">
        <v>186</v>
      </c>
      <c r="J44" s="81" t="s">
        <v>187</v>
      </c>
      <c r="K44" s="81" t="s">
        <v>187</v>
      </c>
      <c r="L44" s="96" t="s">
        <v>188</v>
      </c>
      <c r="M44" s="81" t="s">
        <v>93</v>
      </c>
      <c r="N44" s="81">
        <v>5</v>
      </c>
      <c r="O44" s="63"/>
    </row>
    <row r="45" spans="1:15" ht="13.5">
      <c r="A45" s="74">
        <v>43152</v>
      </c>
      <c r="B45" s="171">
        <v>0.4305555555555556</v>
      </c>
      <c r="C45" s="76">
        <f>A45</f>
        <v>43152</v>
      </c>
      <c r="D45" s="77">
        <v>0.47222222222222227</v>
      </c>
      <c r="E45" s="78">
        <f>A45</f>
        <v>43152</v>
      </c>
      <c r="F45" s="79" t="s">
        <v>103</v>
      </c>
      <c r="G45" s="79" t="s">
        <v>104</v>
      </c>
      <c r="H45" s="80" t="s">
        <v>267</v>
      </c>
      <c r="I45" s="113" t="s">
        <v>277</v>
      </c>
      <c r="J45" s="81" t="s">
        <v>174</v>
      </c>
      <c r="K45" s="81" t="s">
        <v>140</v>
      </c>
      <c r="L45" s="83" t="s">
        <v>278</v>
      </c>
      <c r="M45" s="81" t="s">
        <v>70</v>
      </c>
      <c r="N45" s="83">
        <v>10</v>
      </c>
      <c r="O45" s="63"/>
    </row>
    <row r="46" spans="1:15" ht="13.5">
      <c r="A46" s="182">
        <v>43152</v>
      </c>
      <c r="B46" s="183">
        <v>0.4583333333333333</v>
      </c>
      <c r="C46" s="182">
        <f>A46</f>
        <v>43152</v>
      </c>
      <c r="D46" s="184">
        <f>B46+TIME(0,15,0)</f>
        <v>0.46875</v>
      </c>
      <c r="E46" s="185">
        <f>WEEKDAY(A46)</f>
        <v>4</v>
      </c>
      <c r="F46" s="186" t="s">
        <v>142</v>
      </c>
      <c r="G46" s="172" t="s">
        <v>120</v>
      </c>
      <c r="H46" s="173" t="s">
        <v>111</v>
      </c>
      <c r="I46" s="174" t="s">
        <v>189</v>
      </c>
      <c r="J46" s="175" t="s">
        <v>190</v>
      </c>
      <c r="K46" s="175" t="s">
        <v>144</v>
      </c>
      <c r="L46" s="96" t="s">
        <v>188</v>
      </c>
      <c r="M46" s="175" t="s">
        <v>96</v>
      </c>
      <c r="N46" s="176">
        <v>20</v>
      </c>
      <c r="O46" s="63"/>
    </row>
    <row r="47" spans="1:14" ht="13.5">
      <c r="A47" s="74">
        <v>43152</v>
      </c>
      <c r="B47" s="77">
        <v>0.46875</v>
      </c>
      <c r="C47" s="74">
        <f>A47</f>
        <v>43152</v>
      </c>
      <c r="D47" s="77">
        <f>B47+TIME(0,15,0)</f>
        <v>0.4791666666666667</v>
      </c>
      <c r="E47" s="95">
        <f>WEEKDAY(A47)</f>
        <v>4</v>
      </c>
      <c r="F47" s="79" t="s">
        <v>109</v>
      </c>
      <c r="G47" s="79" t="s">
        <v>110</v>
      </c>
      <c r="H47" s="80" t="s">
        <v>111</v>
      </c>
      <c r="I47" s="144" t="s">
        <v>282</v>
      </c>
      <c r="J47" s="81" t="s">
        <v>151</v>
      </c>
      <c r="K47" s="81" t="s">
        <v>151</v>
      </c>
      <c r="L47" s="96" t="s">
        <v>145</v>
      </c>
      <c r="M47" s="81" t="s">
        <v>95</v>
      </c>
      <c r="N47" s="81">
        <v>5</v>
      </c>
    </row>
    <row r="48" spans="1:14" ht="13.5">
      <c r="A48" s="74">
        <v>43152</v>
      </c>
      <c r="B48" s="77">
        <v>0.4791666666666667</v>
      </c>
      <c r="C48" s="74">
        <f>A48</f>
        <v>43152</v>
      </c>
      <c r="D48" s="77">
        <f>B48+TIME(0,30,0)</f>
        <v>0.5</v>
      </c>
      <c r="E48" s="95">
        <f>WEEKDAY(A48)</f>
        <v>4</v>
      </c>
      <c r="F48" s="79" t="s">
        <v>109</v>
      </c>
      <c r="G48" s="79" t="s">
        <v>110</v>
      </c>
      <c r="H48" s="80" t="s">
        <v>111</v>
      </c>
      <c r="I48" s="83" t="s">
        <v>191</v>
      </c>
      <c r="J48" s="81" t="s">
        <v>151</v>
      </c>
      <c r="K48" s="81" t="s">
        <v>151</v>
      </c>
      <c r="L48" s="96" t="s">
        <v>145</v>
      </c>
      <c r="M48" s="81" t="s">
        <v>95</v>
      </c>
      <c r="N48" s="145">
        <v>5</v>
      </c>
    </row>
    <row r="49" spans="1:14" ht="13.5">
      <c r="A49" s="97">
        <v>43152</v>
      </c>
      <c r="B49" s="98">
        <v>0.5</v>
      </c>
      <c r="C49" s="97">
        <f>A49</f>
        <v>43152</v>
      </c>
      <c r="D49" s="98">
        <v>0.5416666666666666</v>
      </c>
      <c r="E49" s="99">
        <v>43033</v>
      </c>
      <c r="F49" s="100" t="s">
        <v>119</v>
      </c>
      <c r="G49" s="100" t="s">
        <v>123</v>
      </c>
      <c r="H49" s="101" t="s">
        <v>114</v>
      </c>
      <c r="I49" s="102" t="s">
        <v>192</v>
      </c>
      <c r="J49" s="103" t="s">
        <v>193</v>
      </c>
      <c r="K49" s="103" t="s">
        <v>115</v>
      </c>
      <c r="L49" s="104" t="s">
        <v>126</v>
      </c>
      <c r="M49" s="105" t="s">
        <v>55</v>
      </c>
      <c r="N49" s="103">
        <v>10</v>
      </c>
    </row>
    <row r="50" spans="1:14" ht="13.5">
      <c r="A50" s="74">
        <v>43152</v>
      </c>
      <c r="B50" s="77">
        <v>0.5</v>
      </c>
      <c r="C50" s="74">
        <f>A50</f>
        <v>43152</v>
      </c>
      <c r="D50" s="77">
        <f>B50+TIME(0,30,0)</f>
        <v>0.5208333333333334</v>
      </c>
      <c r="E50" s="95">
        <f>WEEKDAY(A50)</f>
        <v>4</v>
      </c>
      <c r="F50" s="79" t="s">
        <v>109</v>
      </c>
      <c r="G50" s="79" t="s">
        <v>110</v>
      </c>
      <c r="H50" s="80" t="s">
        <v>111</v>
      </c>
      <c r="I50" s="83" t="s">
        <v>283</v>
      </c>
      <c r="J50" s="81" t="s">
        <v>151</v>
      </c>
      <c r="K50" s="81" t="s">
        <v>151</v>
      </c>
      <c r="L50" s="96" t="s">
        <v>145</v>
      </c>
      <c r="M50" s="81" t="s">
        <v>95</v>
      </c>
      <c r="N50" s="145">
        <v>5</v>
      </c>
    </row>
    <row r="51" spans="1:14" ht="13.5">
      <c r="A51" s="156">
        <v>43152</v>
      </c>
      <c r="B51" s="115">
        <v>0.5208333333333334</v>
      </c>
      <c r="C51" s="157">
        <f>A51</f>
        <v>43152</v>
      </c>
      <c r="D51" s="115">
        <f>B51+TIME(1,0,0)</f>
        <v>0.5625</v>
      </c>
      <c r="E51" s="116">
        <f>A51</f>
        <v>43152</v>
      </c>
      <c r="F51" s="158" t="s">
        <v>105</v>
      </c>
      <c r="G51" s="158" t="s">
        <v>106</v>
      </c>
      <c r="H51" s="159" t="s">
        <v>156</v>
      </c>
      <c r="I51" s="160" t="s">
        <v>284</v>
      </c>
      <c r="J51" s="123" t="s">
        <v>194</v>
      </c>
      <c r="K51" s="123" t="s">
        <v>195</v>
      </c>
      <c r="L51" s="121" t="s">
        <v>285</v>
      </c>
      <c r="M51" s="123" t="s">
        <v>32</v>
      </c>
      <c r="N51" s="123">
        <v>50</v>
      </c>
    </row>
    <row r="52" spans="1:14" ht="13.5">
      <c r="A52" s="74">
        <v>43154</v>
      </c>
      <c r="B52" s="75">
        <v>0.3125</v>
      </c>
      <c r="C52" s="76">
        <f>A52</f>
        <v>43154</v>
      </c>
      <c r="D52" s="77">
        <v>0.3333333333333333</v>
      </c>
      <c r="E52" s="78">
        <f>A52</f>
        <v>43154</v>
      </c>
      <c r="F52" s="79" t="s">
        <v>103</v>
      </c>
      <c r="G52" s="79" t="s">
        <v>104</v>
      </c>
      <c r="H52" s="80" t="s">
        <v>275</v>
      </c>
      <c r="I52" s="113" t="s">
        <v>286</v>
      </c>
      <c r="J52" s="81" t="s">
        <v>172</v>
      </c>
      <c r="K52" s="81" t="s">
        <v>173</v>
      </c>
      <c r="L52" s="83" t="s">
        <v>269</v>
      </c>
      <c r="M52" s="81" t="s">
        <v>70</v>
      </c>
      <c r="N52" s="83">
        <v>10</v>
      </c>
    </row>
    <row r="53" spans="1:14" ht="13.5">
      <c r="A53" s="156">
        <v>43154</v>
      </c>
      <c r="B53" s="115">
        <v>0.3125</v>
      </c>
      <c r="C53" s="157">
        <f>A53</f>
        <v>43154</v>
      </c>
      <c r="D53" s="115">
        <v>0.375</v>
      </c>
      <c r="E53" s="116">
        <v>43119</v>
      </c>
      <c r="F53" s="158" t="s">
        <v>105</v>
      </c>
      <c r="G53" s="158" t="s">
        <v>106</v>
      </c>
      <c r="H53" s="159" t="s">
        <v>156</v>
      </c>
      <c r="I53" s="160" t="s">
        <v>196</v>
      </c>
      <c r="J53" s="123" t="s">
        <v>197</v>
      </c>
      <c r="K53" s="123" t="s">
        <v>198</v>
      </c>
      <c r="L53" s="121" t="s">
        <v>135</v>
      </c>
      <c r="M53" s="123" t="s">
        <v>19</v>
      </c>
      <c r="N53" s="123">
        <v>50</v>
      </c>
    </row>
    <row r="54" spans="1:14" ht="13.5">
      <c r="A54" s="84">
        <v>43154</v>
      </c>
      <c r="B54" s="86">
        <v>0.375</v>
      </c>
      <c r="C54" s="84">
        <f>A54</f>
        <v>43154</v>
      </c>
      <c r="D54" s="177">
        <f>B54+TIME(0,30,0)</f>
        <v>0.3958333333333333</v>
      </c>
      <c r="E54" s="87">
        <f>A54</f>
        <v>43154</v>
      </c>
      <c r="F54" s="88" t="s">
        <v>105</v>
      </c>
      <c r="G54" s="88" t="s">
        <v>224</v>
      </c>
      <c r="H54" s="89" t="s">
        <v>116</v>
      </c>
      <c r="I54" s="90" t="s">
        <v>287</v>
      </c>
      <c r="J54" s="94" t="s">
        <v>122</v>
      </c>
      <c r="K54" s="94" t="str">
        <f>J54</f>
        <v>王甜如醫師</v>
      </c>
      <c r="L54" s="146" t="s">
        <v>266</v>
      </c>
      <c r="M54" s="93" t="s">
        <v>80</v>
      </c>
      <c r="N54" s="94">
        <f>IF(M54="R",5,IF(M54="V+R",10,IF(M54="V+R+I",30,IF(M54="R+I",25,IF(M54="I",20)))))</f>
        <v>20</v>
      </c>
    </row>
    <row r="55" spans="1:14" ht="13.5">
      <c r="A55" s="84">
        <v>43154</v>
      </c>
      <c r="B55" s="85">
        <v>0.3958333333333333</v>
      </c>
      <c r="C55" s="84">
        <f>A55</f>
        <v>43154</v>
      </c>
      <c r="D55" s="85">
        <v>0.4583333333333333</v>
      </c>
      <c r="E55" s="178">
        <f>A55</f>
        <v>43154</v>
      </c>
      <c r="F55" s="88" t="s">
        <v>105</v>
      </c>
      <c r="G55" s="88" t="s">
        <v>106</v>
      </c>
      <c r="H55" s="89" t="s">
        <v>116</v>
      </c>
      <c r="I55" s="90" t="s">
        <v>288</v>
      </c>
      <c r="J55" s="91" t="s">
        <v>289</v>
      </c>
      <c r="K55" s="94" t="s">
        <v>199</v>
      </c>
      <c r="L55" s="146" t="s">
        <v>266</v>
      </c>
      <c r="M55" s="93" t="s">
        <v>79</v>
      </c>
      <c r="N55" s="94">
        <v>30</v>
      </c>
    </row>
    <row r="56" spans="1:14" ht="13.5">
      <c r="A56" s="97">
        <v>43154</v>
      </c>
      <c r="B56" s="98">
        <v>0.4583333333333333</v>
      </c>
      <c r="C56" s="97">
        <f>A56</f>
        <v>43154</v>
      </c>
      <c r="D56" s="98">
        <f>B56+TIME(0,15,0)</f>
        <v>0.46875</v>
      </c>
      <c r="E56" s="99">
        <f>A56</f>
        <v>43154</v>
      </c>
      <c r="F56" s="100" t="s">
        <v>119</v>
      </c>
      <c r="G56" s="100" t="s">
        <v>123</v>
      </c>
      <c r="H56" s="103" t="s">
        <v>116</v>
      </c>
      <c r="I56" s="103" t="s">
        <v>200</v>
      </c>
      <c r="J56" s="103" t="s">
        <v>290</v>
      </c>
      <c r="K56" s="103" t="s">
        <v>201</v>
      </c>
      <c r="L56" s="104" t="s">
        <v>266</v>
      </c>
      <c r="M56" s="105" t="s">
        <v>81</v>
      </c>
      <c r="N56" s="103">
        <f>IF(M56="R",5,IF(M56="V+R",10,IF(M56="V+R+I",30,IF(M56="R+I",25,IF(M56="I",20)))))</f>
        <v>30</v>
      </c>
    </row>
    <row r="57" spans="1:14" ht="13.5">
      <c r="A57" s="107">
        <v>43154</v>
      </c>
      <c r="B57" s="179">
        <v>0.46875</v>
      </c>
      <c r="C57" s="107">
        <f>A57</f>
        <v>43154</v>
      </c>
      <c r="D57" s="179">
        <f>B57+TIME(0,15,0)</f>
        <v>0.4791666666666667</v>
      </c>
      <c r="E57" s="109">
        <f>A57</f>
        <v>43154</v>
      </c>
      <c r="F57" s="110" t="s">
        <v>119</v>
      </c>
      <c r="G57" s="110" t="s">
        <v>120</v>
      </c>
      <c r="H57" s="110" t="s">
        <v>116</v>
      </c>
      <c r="I57" s="111" t="s">
        <v>202</v>
      </c>
      <c r="J57" s="112" t="s">
        <v>203</v>
      </c>
      <c r="K57" s="112" t="s">
        <v>201</v>
      </c>
      <c r="L57" s="180" t="s">
        <v>266</v>
      </c>
      <c r="M57" s="112" t="s">
        <v>82</v>
      </c>
      <c r="N57" s="112">
        <f>IF(M57="R",5,IF(M57="V+R",10,IF(M57="V+R+I",30,IF(M57="R+I",25,IF(M57="I",20)))))</f>
        <v>30</v>
      </c>
    </row>
    <row r="58" spans="1:14" ht="13.5">
      <c r="A58" s="147">
        <v>43154</v>
      </c>
      <c r="B58" s="148">
        <v>0.5</v>
      </c>
      <c r="C58" s="149">
        <f>A58</f>
        <v>43154</v>
      </c>
      <c r="D58" s="148">
        <v>0.5416666666666666</v>
      </c>
      <c r="E58" s="150">
        <v>43116</v>
      </c>
      <c r="F58" s="151" t="s">
        <v>105</v>
      </c>
      <c r="G58" s="151" t="s">
        <v>106</v>
      </c>
      <c r="H58" s="152" t="s">
        <v>156</v>
      </c>
      <c r="I58" s="153" t="s">
        <v>291</v>
      </c>
      <c r="J58" s="154" t="s">
        <v>204</v>
      </c>
      <c r="K58" s="154" t="s">
        <v>292</v>
      </c>
      <c r="L58" s="155" t="s">
        <v>293</v>
      </c>
      <c r="M58" s="154" t="s">
        <v>28</v>
      </c>
      <c r="N58" s="154">
        <v>50</v>
      </c>
    </row>
    <row r="59" spans="1:14" ht="13.5">
      <c r="A59" s="74">
        <v>43154</v>
      </c>
      <c r="B59" s="75">
        <v>0.5625</v>
      </c>
      <c r="C59" s="76">
        <f>A59</f>
        <v>43154</v>
      </c>
      <c r="D59" s="77">
        <v>0.6041666666666666</v>
      </c>
      <c r="E59" s="78">
        <f>A59</f>
        <v>43154</v>
      </c>
      <c r="F59" s="79" t="s">
        <v>103</v>
      </c>
      <c r="G59" s="79" t="s">
        <v>104</v>
      </c>
      <c r="H59" s="80" t="s">
        <v>267</v>
      </c>
      <c r="I59" s="77" t="s">
        <v>241</v>
      </c>
      <c r="J59" s="81" t="s">
        <v>140</v>
      </c>
      <c r="K59" s="81" t="s">
        <v>140</v>
      </c>
      <c r="L59" s="83" t="s">
        <v>269</v>
      </c>
      <c r="M59" s="81" t="s">
        <v>68</v>
      </c>
      <c r="N59" s="83">
        <v>6</v>
      </c>
    </row>
    <row r="60" spans="1:14" ht="13.5">
      <c r="A60" s="74">
        <v>43157</v>
      </c>
      <c r="B60" s="77">
        <v>0.4583333333333333</v>
      </c>
      <c r="C60" s="74">
        <f>A60</f>
        <v>43157</v>
      </c>
      <c r="D60" s="77">
        <f>B60+TIME(1,0,0)</f>
        <v>0.5</v>
      </c>
      <c r="E60" s="95">
        <f>WEEKDAY(A60)</f>
        <v>2</v>
      </c>
      <c r="F60" s="79" t="s">
        <v>109</v>
      </c>
      <c r="G60" s="79" t="s">
        <v>104</v>
      </c>
      <c r="H60" s="80" t="s">
        <v>111</v>
      </c>
      <c r="I60" s="81" t="s">
        <v>205</v>
      </c>
      <c r="J60" s="81" t="s">
        <v>144</v>
      </c>
      <c r="K60" s="81" t="s">
        <v>144</v>
      </c>
      <c r="L60" s="96" t="s">
        <v>294</v>
      </c>
      <c r="M60" s="81" t="s">
        <v>93</v>
      </c>
      <c r="N60" s="81">
        <v>5</v>
      </c>
    </row>
    <row r="61" spans="1:14" ht="13.5">
      <c r="A61" s="147">
        <v>43157</v>
      </c>
      <c r="B61" s="148">
        <v>0.5208333333333334</v>
      </c>
      <c r="C61" s="149">
        <f>A61</f>
        <v>43157</v>
      </c>
      <c r="D61" s="148">
        <v>0.5625</v>
      </c>
      <c r="E61" s="150">
        <v>43115</v>
      </c>
      <c r="F61" s="151" t="s">
        <v>105</v>
      </c>
      <c r="G61" s="151" t="s">
        <v>106</v>
      </c>
      <c r="H61" s="152" t="s">
        <v>156</v>
      </c>
      <c r="I61" s="153" t="s">
        <v>206</v>
      </c>
      <c r="J61" s="154" t="s">
        <v>207</v>
      </c>
      <c r="K61" s="154" t="s">
        <v>208</v>
      </c>
      <c r="L61" s="155" t="s">
        <v>295</v>
      </c>
      <c r="M61" s="154" t="s">
        <v>296</v>
      </c>
      <c r="N61" s="154">
        <v>50</v>
      </c>
    </row>
    <row r="62" spans="1:14" ht="13.5">
      <c r="A62" s="74">
        <v>43157</v>
      </c>
      <c r="B62" s="75">
        <v>0.6666666666666666</v>
      </c>
      <c r="C62" s="76">
        <f>A62</f>
        <v>43157</v>
      </c>
      <c r="D62" s="77">
        <f>B62+TIME(1,0,0)</f>
        <v>0.7083333333333333</v>
      </c>
      <c r="E62" s="78">
        <f>A62</f>
        <v>43157</v>
      </c>
      <c r="F62" s="79" t="s">
        <v>103</v>
      </c>
      <c r="G62" s="79" t="s">
        <v>209</v>
      </c>
      <c r="H62" s="80" t="s">
        <v>127</v>
      </c>
      <c r="I62" s="143" t="s">
        <v>272</v>
      </c>
      <c r="J62" s="96" t="s">
        <v>129</v>
      </c>
      <c r="K62" s="96" t="s">
        <v>129</v>
      </c>
      <c r="L62" s="143" t="s">
        <v>130</v>
      </c>
      <c r="M62" s="79" t="s">
        <v>246</v>
      </c>
      <c r="N62" s="83">
        <v>5</v>
      </c>
    </row>
    <row r="63" spans="1:14" ht="13.5">
      <c r="A63" s="74">
        <v>43158</v>
      </c>
      <c r="B63" s="75">
        <v>0.3125</v>
      </c>
      <c r="C63" s="76">
        <f>A63</f>
        <v>43158</v>
      </c>
      <c r="D63" s="77">
        <v>0.3333333333333333</v>
      </c>
      <c r="E63" s="78">
        <f>A63</f>
        <v>43158</v>
      </c>
      <c r="F63" s="79" t="s">
        <v>103</v>
      </c>
      <c r="G63" s="79" t="s">
        <v>104</v>
      </c>
      <c r="H63" s="80" t="s">
        <v>127</v>
      </c>
      <c r="I63" s="113" t="s">
        <v>71</v>
      </c>
      <c r="J63" s="81" t="s">
        <v>210</v>
      </c>
      <c r="K63" s="81" t="s">
        <v>162</v>
      </c>
      <c r="L63" s="82" t="s">
        <v>130</v>
      </c>
      <c r="M63" s="79" t="s">
        <v>246</v>
      </c>
      <c r="N63" s="83">
        <v>5</v>
      </c>
    </row>
    <row r="64" spans="1:14" ht="13.5">
      <c r="A64" s="156">
        <v>43158</v>
      </c>
      <c r="B64" s="115">
        <v>0.3229166666666667</v>
      </c>
      <c r="C64" s="157">
        <f>A64</f>
        <v>43158</v>
      </c>
      <c r="D64" s="115">
        <v>0.34375</v>
      </c>
      <c r="E64" s="116">
        <f>A64</f>
        <v>43158</v>
      </c>
      <c r="F64" s="158" t="s">
        <v>105</v>
      </c>
      <c r="G64" s="158" t="s">
        <v>106</v>
      </c>
      <c r="H64" s="159" t="s">
        <v>156</v>
      </c>
      <c r="I64" s="160" t="s">
        <v>211</v>
      </c>
      <c r="J64" s="123" t="s">
        <v>107</v>
      </c>
      <c r="K64" s="123" t="s">
        <v>212</v>
      </c>
      <c r="L64" s="121" t="s">
        <v>271</v>
      </c>
      <c r="M64" s="123" t="s">
        <v>92</v>
      </c>
      <c r="N64" s="123">
        <v>40</v>
      </c>
    </row>
    <row r="65" spans="1:14" ht="13.5">
      <c r="A65" s="84">
        <v>43158</v>
      </c>
      <c r="B65" s="85">
        <v>0.5625</v>
      </c>
      <c r="C65" s="84">
        <f>A65</f>
        <v>43158</v>
      </c>
      <c r="D65" s="86">
        <f>B65+TIME(1,0,0)</f>
        <v>0.6041666666666666</v>
      </c>
      <c r="E65" s="87">
        <f>A65</f>
        <v>43158</v>
      </c>
      <c r="F65" s="88" t="s">
        <v>105</v>
      </c>
      <c r="G65" s="88" t="s">
        <v>106</v>
      </c>
      <c r="H65" s="94" t="s">
        <v>116</v>
      </c>
      <c r="I65" s="90" t="s">
        <v>297</v>
      </c>
      <c r="J65" s="96" t="s">
        <v>213</v>
      </c>
      <c r="K65" s="94" t="str">
        <f>J65</f>
        <v>王品涵醫師</v>
      </c>
      <c r="L65" s="146" t="s">
        <v>155</v>
      </c>
      <c r="M65" s="93" t="s">
        <v>78</v>
      </c>
      <c r="N65" s="94">
        <f>IF(M65="R",5,IF(M65="V+R",10,IF(M65="V+R+I",30,IF(M65="R+I",25,IF(M65="I",20)))))</f>
        <v>5</v>
      </c>
    </row>
    <row r="69" spans="1:9" ht="12">
      <c r="A69" s="65" t="s">
        <v>35</v>
      </c>
      <c r="I69" s="47" t="s">
        <v>97</v>
      </c>
    </row>
    <row r="70" ht="12">
      <c r="A70" s="66" t="s">
        <v>41</v>
      </c>
    </row>
    <row r="71" ht="12">
      <c r="A71" s="67" t="s">
        <v>38</v>
      </c>
    </row>
    <row r="72" ht="12">
      <c r="A72" s="68"/>
    </row>
  </sheetData>
  <sheetProtection/>
  <autoFilter ref="A2:N40"/>
  <mergeCells count="1">
    <mergeCell ref="A1:N1"/>
  </mergeCells>
  <conditionalFormatting sqref="A2:N2">
    <cfRule type="expression" priority="1301" dxfId="1" stopIfTrue="1">
      <formula>(COUNTIF($J2,"*"&amp;"臨床教師"&amp;"*")&gt;0)</formula>
    </cfRule>
    <cfRule type="expression" priority="1302" dxfId="0" stopIfTrue="1">
      <formula>(COUNTIF($H2,"行政會議")&gt;0)</formula>
    </cfRule>
  </conditionalFormatting>
  <conditionalFormatting sqref="B37">
    <cfRule type="expression" priority="1417" dxfId="1" stopIfTrue="1">
      <formula>(COUNTIF(總表!#REF!,"*"&amp;"臨床教師"&amp;"*")&gt;0)</formula>
    </cfRule>
    <cfRule type="expression" priority="1418" dxfId="0" stopIfTrue="1">
      <formula>(COUNTIF(總表!#REF!,"行政會議")&gt;0)</formula>
    </cfRule>
  </conditionalFormatting>
  <conditionalFormatting sqref="K31">
    <cfRule type="containsText" priority="483" dxfId="112" operator="containsText" stopIfTrue="1" text="婦">
      <formula>NOT(ISERROR(SEARCH("婦",K31)))</formula>
    </cfRule>
    <cfRule type="containsText" priority="484" dxfId="111" operator="containsText" stopIfTrue="1" text="中藥局">
      <formula>NOT(ISERROR(SEARCH("中藥局",K31)))</formula>
    </cfRule>
  </conditionalFormatting>
  <conditionalFormatting sqref="K31">
    <cfRule type="containsText" priority="478" dxfId="1" operator="containsText" stopIfTrue="1" text="西醫">
      <formula>NOT(ISERROR(SEARCH("西醫",K31)))</formula>
    </cfRule>
    <cfRule type="containsText" priority="479" dxfId="109" operator="containsText" stopIfTrue="1" text="內科">
      <formula>NOT(ISERROR(SEARCH("內科",K31)))</formula>
    </cfRule>
    <cfRule type="containsText" priority="480" dxfId="108" operator="containsText" stopIfTrue="1" text="骨">
      <formula>NOT(ISERROR(SEARCH("骨",K31)))</formula>
    </cfRule>
    <cfRule type="containsText" priority="481" dxfId="122" operator="containsText" stopIfTrue="1" text="針">
      <formula>NOT(ISERROR(SEARCH("針",K31)))</formula>
    </cfRule>
    <cfRule type="containsText" priority="482" dxfId="123" operator="containsText" stopIfTrue="1" text="兒科">
      <formula>NOT(ISERROR(SEARCH("兒科",K31)))</formula>
    </cfRule>
  </conditionalFormatting>
  <conditionalFormatting sqref="K33">
    <cfRule type="containsText" priority="476" dxfId="112" operator="containsText" stopIfTrue="1" text="婦">
      <formula>NOT(ISERROR(SEARCH("婦",K33)))</formula>
    </cfRule>
    <cfRule type="containsText" priority="477" dxfId="111" operator="containsText" stopIfTrue="1" text="中藥局">
      <formula>NOT(ISERROR(SEARCH("中藥局",K33)))</formula>
    </cfRule>
  </conditionalFormatting>
  <conditionalFormatting sqref="K33">
    <cfRule type="containsText" priority="471" dxfId="1" operator="containsText" stopIfTrue="1" text="西醫">
      <formula>NOT(ISERROR(SEARCH("西醫",K33)))</formula>
    </cfRule>
    <cfRule type="containsText" priority="472" dxfId="109" operator="containsText" stopIfTrue="1" text="內科">
      <formula>NOT(ISERROR(SEARCH("內科",K33)))</formula>
    </cfRule>
    <cfRule type="containsText" priority="473" dxfId="108" operator="containsText" stopIfTrue="1" text="骨">
      <formula>NOT(ISERROR(SEARCH("骨",K33)))</formula>
    </cfRule>
    <cfRule type="containsText" priority="474" dxfId="122" operator="containsText" stopIfTrue="1" text="針">
      <formula>NOT(ISERROR(SEARCH("針",K33)))</formula>
    </cfRule>
    <cfRule type="containsText" priority="475" dxfId="123" operator="containsText" stopIfTrue="1" text="兒科">
      <formula>NOT(ISERROR(SEARCH("兒科",K33)))</formula>
    </cfRule>
  </conditionalFormatting>
  <conditionalFormatting sqref="B34">
    <cfRule type="expression" priority="161" dxfId="1" stopIfTrue="1">
      <formula>(COUNTIF(總表!#REF!,"*"&amp;"臨床教師"&amp;"*")&gt;0)</formula>
    </cfRule>
    <cfRule type="expression" priority="162" dxfId="0" stopIfTrue="1">
      <formula>(COUNTIF(總表!#REF!,"行政會議")&gt;0)</formula>
    </cfRule>
  </conditionalFormatting>
  <conditionalFormatting sqref="B55:C55 A54:A56 A50:C50 A53:C53 D50:D56 E55:K55 E50:N50 A57:N60 A47:N49 E53:K53 L53:N55">
    <cfRule type="expression" priority="43" dxfId="1">
      <formula>(COUNTIF($J47,"中醫婦科臨床教師會議")&gt;0)</formula>
    </cfRule>
    <cfRule type="expression" priority="44" dxfId="0">
      <formula>(COUNTIF($H47,"行政會議")&gt;0)</formula>
    </cfRule>
  </conditionalFormatting>
  <conditionalFormatting sqref="B56:C56 E56:N56">
    <cfRule type="expression" priority="39" dxfId="1">
      <formula>(COUNTIF($J56,"中醫婦科臨床教師會議")&gt;0)</formula>
    </cfRule>
    <cfRule type="expression" priority="40" dxfId="0">
      <formula>(COUNTIF($H56,"行政會議")&gt;0)</formula>
    </cfRule>
  </conditionalFormatting>
  <conditionalFormatting sqref="J54">
    <cfRule type="expression" priority="25" dxfId="1">
      <formula>(COUNTIF($J54,"中醫婦科臨床教師會議")&gt;0)</formula>
    </cfRule>
    <cfRule type="expression" priority="26" dxfId="0">
      <formula>(COUNTIF($H54,"行政會議")&gt;0)</formula>
    </cfRule>
  </conditionalFormatting>
  <conditionalFormatting sqref="G54">
    <cfRule type="expression" priority="31" dxfId="1">
      <formula>(COUNTIF($J54,"中醫婦科臨床教師會議")&gt;0)</formula>
    </cfRule>
    <cfRule type="expression" priority="32" dxfId="0">
      <formula>(COUNTIF($H54,"行政會議")&gt;0)</formula>
    </cfRule>
  </conditionalFormatting>
  <conditionalFormatting sqref="B54">
    <cfRule type="expression" priority="35" dxfId="1">
      <formula>(COUNTIF($J54,"中醫婦科臨床教師會議")&gt;0)</formula>
    </cfRule>
    <cfRule type="expression" priority="36" dxfId="0">
      <formula>(COUNTIF($H54,"行政會議")&gt;0)</formula>
    </cfRule>
  </conditionalFormatting>
  <conditionalFormatting sqref="F54">
    <cfRule type="expression" priority="33" dxfId="1">
      <formula>(COUNTIF($J54,"中醫婦科臨床教師會議")&gt;0)</formula>
    </cfRule>
    <cfRule type="expression" priority="34" dxfId="0">
      <formula>(COUNTIF($H54,"行政會議")&gt;0)</formula>
    </cfRule>
  </conditionalFormatting>
  <conditionalFormatting sqref="I54">
    <cfRule type="expression" priority="27" dxfId="1">
      <formula>(COUNTIF($J54,"中醫婦科臨床教師會議")&gt;0)</formula>
    </cfRule>
    <cfRule type="expression" priority="28" dxfId="0">
      <formula>(COUNTIF($H54,"行政會議")&gt;0)</formula>
    </cfRule>
  </conditionalFormatting>
  <conditionalFormatting sqref="H54">
    <cfRule type="expression" priority="29" dxfId="1">
      <formula>(COUNTIF($J54,"中醫婦科臨床教師會議")&gt;0)</formula>
    </cfRule>
    <cfRule type="expression" priority="30" dxfId="0">
      <formula>(COUNTIF($H54,"行政會議")&gt;0)</formula>
    </cfRule>
  </conditionalFormatting>
  <conditionalFormatting sqref="C54 E54">
    <cfRule type="expression" priority="37" dxfId="1">
      <formula>(COUNTIF($J54,"中醫婦科臨床教師會議")&gt;0)</formula>
    </cfRule>
    <cfRule type="expression" priority="38" dxfId="0">
      <formula>(COUNTIF($H54,"行政會議")&gt;0)</formula>
    </cfRule>
  </conditionalFormatting>
  <conditionalFormatting sqref="M52:N52 B52:C52 E52:I52">
    <cfRule type="expression" priority="23" dxfId="1">
      <formula>(COUNTIF($J52,"中醫婦科臨床教師會議")&gt;0)</formula>
    </cfRule>
    <cfRule type="expression" priority="24" dxfId="0">
      <formula>(COUNTIF($H52,"行政會議")&gt;0)</formula>
    </cfRule>
  </conditionalFormatting>
  <conditionalFormatting sqref="C51">
    <cfRule type="expression" priority="21" dxfId="1">
      <formula>(COUNTIF($J51,"中醫婦科臨床教師會議")&gt;0)</formula>
    </cfRule>
    <cfRule type="expression" priority="22" dxfId="0">
      <formula>(COUNTIF($H51,"行政會議")&gt;0)</formula>
    </cfRule>
  </conditionalFormatting>
  <conditionalFormatting sqref="A51:B51 M51:N51 F51:K51 J52:K52 A52">
    <cfRule type="expression" priority="19" dxfId="1">
      <formula>(COUNTIF($J51,"中醫婦科臨床教師會議")&gt;0)</formula>
    </cfRule>
    <cfRule type="expression" priority="20" dxfId="0">
      <formula>(COUNTIF($H51,"行政會議")&gt;0)</formula>
    </cfRule>
  </conditionalFormatting>
  <conditionalFormatting sqref="E51">
    <cfRule type="expression" priority="17" dxfId="1">
      <formula>(COUNTIF($J51,"中醫婦科臨床教師會議")&gt;0)</formula>
    </cfRule>
    <cfRule type="expression" priority="18" dxfId="0">
      <formula>(COUNTIF($H51,"行政會議")&gt;0)</formula>
    </cfRule>
  </conditionalFormatting>
  <conditionalFormatting sqref="L51">
    <cfRule type="expression" priority="15" dxfId="1">
      <formula>(COUNTIF($J51,"中醫婦科臨床教師會議")&gt;0)</formula>
    </cfRule>
    <cfRule type="expression" priority="16" dxfId="0">
      <formula>(COUNTIF($H51,"行政會議")&gt;0)</formula>
    </cfRule>
  </conditionalFormatting>
  <conditionalFormatting sqref="L52">
    <cfRule type="expression" priority="13" dxfId="1">
      <formula>(COUNTIF($J52,"中醫婦科臨床教師會議")&gt;0)</formula>
    </cfRule>
    <cfRule type="expression" priority="14" dxfId="0">
      <formula>(COUNTIF($H52,"行政會議")&gt;0)</formula>
    </cfRule>
  </conditionalFormatting>
  <conditionalFormatting sqref="K54">
    <cfRule type="expression" priority="11" dxfId="1">
      <formula>(COUNTIF($J54,"中醫婦科臨床教師會議")&gt;0)</formula>
    </cfRule>
    <cfRule type="expression" priority="12" dxfId="0">
      <formula>(COUNTIF($H54,"行政會議")&gt;0)</formula>
    </cfRule>
  </conditionalFormatting>
  <printOptions horizontalCentered="1"/>
  <pageMargins left="0" right="0" top="0" bottom="0" header="0" footer="0"/>
  <pageSetup fitToHeight="1" fitToWidth="1" horizontalDpi="360" verticalDpi="360" orientation="portrait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5" sqref="A5"/>
    </sheetView>
  </sheetViews>
  <sheetFormatPr defaultColWidth="8.875" defaultRowHeight="15.75"/>
  <cols>
    <col min="1" max="1" width="11.00390625" style="11" bestFit="1" customWidth="1"/>
    <col min="2" max="2" width="10.00390625" style="11" bestFit="1" customWidth="1"/>
    <col min="3" max="3" width="10.875" style="11" bestFit="1" customWidth="1"/>
    <col min="4" max="4" width="9.25390625" style="11" bestFit="1" customWidth="1"/>
    <col min="5" max="5" width="6.875" style="11" customWidth="1"/>
    <col min="6" max="8" width="8.50390625" style="11" bestFit="1" customWidth="1"/>
    <col min="9" max="9" width="28.00390625" style="11" customWidth="1"/>
    <col min="10" max="10" width="14.375" style="11" bestFit="1" customWidth="1"/>
    <col min="11" max="11" width="10.375" style="11" bestFit="1" customWidth="1"/>
    <col min="12" max="12" width="26.125" style="11" bestFit="1" customWidth="1"/>
    <col min="13" max="13" width="10.375" style="11" bestFit="1" customWidth="1"/>
    <col min="14" max="14" width="8.625" style="11" bestFit="1" customWidth="1"/>
    <col min="15" max="16384" width="8.875" style="11" customWidth="1"/>
  </cols>
  <sheetData>
    <row r="1" spans="1:14" ht="12.75" customHeight="1">
      <c r="A1" s="1" t="s">
        <v>6</v>
      </c>
      <c r="B1" s="2" t="s">
        <v>7</v>
      </c>
      <c r="C1" s="3" t="s">
        <v>8</v>
      </c>
      <c r="D1" s="3" t="s">
        <v>9</v>
      </c>
      <c r="E1" s="4" t="s">
        <v>0</v>
      </c>
      <c r="F1" s="3" t="s">
        <v>10</v>
      </c>
      <c r="G1" s="3" t="s">
        <v>11</v>
      </c>
      <c r="H1" s="5" t="s">
        <v>1</v>
      </c>
      <c r="I1" s="5" t="s">
        <v>12</v>
      </c>
      <c r="J1" s="4" t="s">
        <v>2</v>
      </c>
      <c r="K1" s="4" t="s">
        <v>17</v>
      </c>
      <c r="L1" s="4" t="s">
        <v>18</v>
      </c>
      <c r="M1" s="4" t="s">
        <v>3</v>
      </c>
      <c r="N1" s="4" t="s">
        <v>4</v>
      </c>
    </row>
    <row r="2" spans="1:14" s="41" customFormat="1" ht="12.75" customHeight="1">
      <c r="A2" s="48">
        <v>43133</v>
      </c>
      <c r="B2" s="33">
        <v>0.3125</v>
      </c>
      <c r="C2" s="32">
        <f>A2</f>
        <v>43133</v>
      </c>
      <c r="D2" s="33">
        <v>0.3541666666666667</v>
      </c>
      <c r="E2" s="34">
        <v>42867</v>
      </c>
      <c r="F2" s="35" t="s">
        <v>44</v>
      </c>
      <c r="G2" s="35" t="s">
        <v>45</v>
      </c>
      <c r="H2" s="36" t="s">
        <v>20</v>
      </c>
      <c r="I2" s="37" t="s">
        <v>47</v>
      </c>
      <c r="J2" s="38" t="s">
        <v>48</v>
      </c>
      <c r="K2" s="38" t="s">
        <v>48</v>
      </c>
      <c r="L2" s="39" t="s">
        <v>51</v>
      </c>
      <c r="M2" s="40" t="s">
        <v>19</v>
      </c>
      <c r="N2" s="38">
        <v>50</v>
      </c>
    </row>
    <row r="3" spans="1:14" s="41" customFormat="1" ht="12.75" customHeight="1">
      <c r="A3" s="48">
        <v>43133</v>
      </c>
      <c r="B3" s="33">
        <v>0.5</v>
      </c>
      <c r="C3" s="32">
        <f>A3</f>
        <v>43133</v>
      </c>
      <c r="D3" s="33">
        <v>0.5416666666666666</v>
      </c>
      <c r="E3" s="34">
        <v>42867</v>
      </c>
      <c r="F3" s="35" t="s">
        <v>44</v>
      </c>
      <c r="G3" s="35" t="s">
        <v>45</v>
      </c>
      <c r="H3" s="36" t="s">
        <v>20</v>
      </c>
      <c r="I3" s="37" t="s">
        <v>49</v>
      </c>
      <c r="J3" s="38" t="s">
        <v>50</v>
      </c>
      <c r="K3" s="38" t="s">
        <v>48</v>
      </c>
      <c r="L3" s="39" t="s">
        <v>52</v>
      </c>
      <c r="M3" s="40" t="s">
        <v>31</v>
      </c>
      <c r="N3" s="38">
        <v>10</v>
      </c>
    </row>
    <row r="4" spans="1:14" s="41" customFormat="1" ht="12.75" customHeight="1">
      <c r="A4" s="48">
        <v>43152</v>
      </c>
      <c r="B4" s="33">
        <v>0.5</v>
      </c>
      <c r="C4" s="32">
        <f>A4</f>
        <v>43152</v>
      </c>
      <c r="D4" s="33">
        <v>0.5416666666666666</v>
      </c>
      <c r="E4" s="34">
        <v>43033</v>
      </c>
      <c r="F4" s="35" t="s">
        <v>44</v>
      </c>
      <c r="G4" s="35" t="s">
        <v>45</v>
      </c>
      <c r="H4" s="36" t="s">
        <v>20</v>
      </c>
      <c r="I4" s="37" t="s">
        <v>53</v>
      </c>
      <c r="J4" s="38" t="s">
        <v>54</v>
      </c>
      <c r="K4" s="38" t="s">
        <v>48</v>
      </c>
      <c r="L4" s="39" t="s">
        <v>52</v>
      </c>
      <c r="M4" s="40" t="s">
        <v>55</v>
      </c>
      <c r="N4" s="38">
        <v>10</v>
      </c>
    </row>
  </sheetData>
  <sheetProtection/>
  <conditionalFormatting sqref="B1:N1">
    <cfRule type="expression" priority="200" dxfId="12" stopIfTrue="1">
      <formula>(COUNTIF($J1,"*"&amp;"聯合討論會"&amp;"*")&gt;0)</formula>
    </cfRule>
    <cfRule type="expression" priority="201" dxfId="11" stopIfTrue="1">
      <formula>(COUNTIF($I1,"*"&amp;"部學術"&amp;"*")&gt;0)</formula>
    </cfRule>
    <cfRule type="expression" priority="202" dxfId="1" stopIfTrue="1">
      <formula>(COUNTIF($J1,"*"&amp;"回饋會議"&amp;"*")&gt;0)</formula>
    </cfRule>
    <cfRule type="expression" priority="203" dxfId="1" stopIfTrue="1">
      <formula>(COUNTIF($J1,"*"&amp;"臨床教師"&amp;"*")&gt;0)</formula>
    </cfRule>
    <cfRule type="expression" priority="204" dxfId="0" stopIfTrue="1">
      <formula>(COUNTIF($H1,"行政會議")&gt;0)</formula>
    </cfRule>
  </conditionalFormatting>
  <conditionalFormatting sqref="M1">
    <cfRule type="expression" priority="199" dxfId="124">
      <formula>(COUNTIF($M1,"*"&amp;"待確認"&amp;"*")&gt;0)</formula>
    </cfRule>
  </conditionalFormatting>
  <conditionalFormatting sqref="B1:N1">
    <cfRule type="expression" priority="198" dxfId="8">
      <formula>(COUNTIF($I1,"*"&amp;"全院演講"&amp;"*")&gt;0)</formula>
    </cfRule>
  </conditionalFormatting>
  <conditionalFormatting sqref="B1:N1">
    <cfRule type="expression" priority="193" dxfId="12" stopIfTrue="1">
      <formula>(COUNTIF($J1,"*"&amp;"聯合討論會"&amp;"*")&gt;0)</formula>
    </cfRule>
    <cfRule type="expression" priority="194" dxfId="11" stopIfTrue="1">
      <formula>(COUNTIF($I1,"*"&amp;"部學術"&amp;"*")&gt;0)</formula>
    </cfRule>
    <cfRule type="expression" priority="195" dxfId="1" stopIfTrue="1">
      <formula>(COUNTIF($J1,"*"&amp;"回饋會議"&amp;"*")&gt;0)</formula>
    </cfRule>
    <cfRule type="expression" priority="196" dxfId="1" stopIfTrue="1">
      <formula>(COUNTIF($J1,"*"&amp;"臨床教師"&amp;"*")&gt;0)</formula>
    </cfRule>
    <cfRule type="expression" priority="197" dxfId="0" stopIfTrue="1">
      <formula>(COUNTIF($H1,"行政會議")&gt;0)</formula>
    </cfRule>
  </conditionalFormatting>
  <conditionalFormatting sqref="M1">
    <cfRule type="expression" priority="192" dxfId="124">
      <formula>(COUNTIF($M1,"*"&amp;"待確認"&amp;"*")&gt;0)</formula>
    </cfRule>
  </conditionalFormatting>
  <conditionalFormatting sqref="B1:N1">
    <cfRule type="expression" priority="191" dxfId="8">
      <formula>(COUNTIF($I1,"*"&amp;"全院演講"&amp;"*")&gt;0)</formula>
    </cfRule>
  </conditionalFormatting>
  <conditionalFormatting sqref="A1:N1">
    <cfRule type="expression" priority="186" dxfId="12" stopIfTrue="1">
      <formula>(COUNTIF($J1,"*"&amp;"聯合討論會"&amp;"*")&gt;0)</formula>
    </cfRule>
    <cfRule type="expression" priority="187" dxfId="11" stopIfTrue="1">
      <formula>(COUNTIF($I1,"*"&amp;"部學術"&amp;"*")&gt;0)</formula>
    </cfRule>
    <cfRule type="expression" priority="188" dxfId="1" stopIfTrue="1">
      <formula>(COUNTIF($J1,"*"&amp;"回饋會議"&amp;"*")&gt;0)</formula>
    </cfRule>
    <cfRule type="expression" priority="189" dxfId="1" stopIfTrue="1">
      <formula>(COUNTIF($J1,"*"&amp;"臨床教師"&amp;"*")&gt;0)</formula>
    </cfRule>
    <cfRule type="expression" priority="190" dxfId="0" stopIfTrue="1">
      <formula>(COUNTIF($H1,"行政會議")&gt;0)</formula>
    </cfRule>
  </conditionalFormatting>
  <conditionalFormatting sqref="L1">
    <cfRule type="expression" priority="185" dxfId="124">
      <formula>(COUNTIF($M1,"*"&amp;"待確認"&amp;"*")&gt;0)</formula>
    </cfRule>
  </conditionalFormatting>
  <conditionalFormatting sqref="A1:N1">
    <cfRule type="expression" priority="184" dxfId="8">
      <formula>(COUNTIF($I1,"*"&amp;"全院演講"&amp;"*")&gt;0)</formula>
    </cfRule>
  </conditionalFormatting>
  <conditionalFormatting sqref="A1:N1">
    <cfRule type="expression" priority="179" dxfId="12" stopIfTrue="1">
      <formula>(COUNTIF($J1,"*"&amp;"聯合討論會"&amp;"*")&gt;0)</formula>
    </cfRule>
    <cfRule type="expression" priority="180" dxfId="11" stopIfTrue="1">
      <formula>(COUNTIF($I1,"*"&amp;"部學術"&amp;"*")&gt;0)</formula>
    </cfRule>
    <cfRule type="expression" priority="181" dxfId="1" stopIfTrue="1">
      <formula>(COUNTIF($J1,"*"&amp;"回饋會議"&amp;"*")&gt;0)</formula>
    </cfRule>
    <cfRule type="expression" priority="182" dxfId="1" stopIfTrue="1">
      <formula>(COUNTIF($J1,"*"&amp;"臨床教師"&amp;"*")&gt;0)</formula>
    </cfRule>
    <cfRule type="expression" priority="183" dxfId="0" stopIfTrue="1">
      <formula>(COUNTIF($H1,"行政會議")&gt;0)</formula>
    </cfRule>
  </conditionalFormatting>
  <conditionalFormatting sqref="L1">
    <cfRule type="expression" priority="178" dxfId="124">
      <formula>(COUNTIF($M1,"*"&amp;"待確認"&amp;"*")&gt;0)</formula>
    </cfRule>
  </conditionalFormatting>
  <conditionalFormatting sqref="A1:N1">
    <cfRule type="expression" priority="177" dxfId="8">
      <formula>(COUNTIF($I1,"*"&amp;"全院演講"&amp;"*")&gt;0)</formula>
    </cfRule>
  </conditionalFormatting>
  <conditionalFormatting sqref="A1:N1">
    <cfRule type="expression" priority="172" dxfId="12" stopIfTrue="1">
      <formula>(COUNTIF($J1,"*"&amp;"聯合討論會"&amp;"*")&gt;0)</formula>
    </cfRule>
    <cfRule type="expression" priority="173" dxfId="11" stopIfTrue="1">
      <formula>(COUNTIF($I1,"*"&amp;"部學術"&amp;"*")&gt;0)</formula>
    </cfRule>
    <cfRule type="expression" priority="174" dxfId="1" stopIfTrue="1">
      <formula>(COUNTIF($J1,"*"&amp;"回饋會議"&amp;"*")&gt;0)</formula>
    </cfRule>
    <cfRule type="expression" priority="175" dxfId="1" stopIfTrue="1">
      <formula>(COUNTIF($J1,"*"&amp;"臨床教師"&amp;"*")&gt;0)</formula>
    </cfRule>
    <cfRule type="expression" priority="176" dxfId="0" stopIfTrue="1">
      <formula>(COUNTIF($H1,"行政會議")&gt;0)</formula>
    </cfRule>
  </conditionalFormatting>
  <conditionalFormatting sqref="L1">
    <cfRule type="expression" priority="171" dxfId="124">
      <formula>(COUNTIF($M1,"*"&amp;"待確認"&amp;"*")&gt;0)</formula>
    </cfRule>
  </conditionalFormatting>
  <conditionalFormatting sqref="A1:N1">
    <cfRule type="expression" priority="170" dxfId="8">
      <formula>(COUNTIF($I1,"*"&amp;"全院演講"&amp;"*")&gt;0)</formula>
    </cfRule>
  </conditionalFormatting>
  <conditionalFormatting sqref="A1:N1">
    <cfRule type="expression" priority="165" dxfId="12" stopIfTrue="1">
      <formula>(COUNTIF($J1,"*"&amp;"聯合討論會"&amp;"*")&gt;0)</formula>
    </cfRule>
    <cfRule type="expression" priority="166" dxfId="11" stopIfTrue="1">
      <formula>(COUNTIF($I1,"*"&amp;"部學術"&amp;"*")&gt;0)</formula>
    </cfRule>
    <cfRule type="expression" priority="167" dxfId="1" stopIfTrue="1">
      <formula>(COUNTIF($J1,"*"&amp;"回饋會議"&amp;"*")&gt;0)</formula>
    </cfRule>
    <cfRule type="expression" priority="168" dxfId="1" stopIfTrue="1">
      <formula>(COUNTIF($J1,"*"&amp;"臨床教師"&amp;"*")&gt;0)</formula>
    </cfRule>
    <cfRule type="expression" priority="169" dxfId="0" stopIfTrue="1">
      <formula>(COUNTIF($H1,"行政會議")&gt;0)</formula>
    </cfRule>
  </conditionalFormatting>
  <conditionalFormatting sqref="L1">
    <cfRule type="expression" priority="164" dxfId="124">
      <formula>(COUNTIF($M1,"*"&amp;"待確認"&amp;"*")&gt;0)</formula>
    </cfRule>
  </conditionalFormatting>
  <conditionalFormatting sqref="A1:N1">
    <cfRule type="expression" priority="163" dxfId="8">
      <formula>(COUNTIF($I1,"*"&amp;"全院演講"&amp;"*")&gt;0)</formula>
    </cfRule>
  </conditionalFormatting>
  <printOptions/>
  <pageMargins left="0.75" right="0.75" top="1" bottom="1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zoomScale="80" zoomScaleNormal="80" zoomScalePageLayoutView="0" workbookViewId="0" topLeftCell="A1">
      <selection activeCell="A3" sqref="A3:IV3"/>
    </sheetView>
  </sheetViews>
  <sheetFormatPr defaultColWidth="8.875" defaultRowHeight="15.75"/>
  <cols>
    <col min="1" max="1" width="11.50390625" style="14" bestFit="1" customWidth="1"/>
    <col min="2" max="2" width="9.875" style="12" bestFit="1" customWidth="1"/>
    <col min="3" max="3" width="11.50390625" style="12" bestFit="1" customWidth="1"/>
    <col min="4" max="4" width="9.125" style="12" bestFit="1" customWidth="1"/>
    <col min="5" max="5" width="6.875" style="12" bestFit="1" customWidth="1"/>
    <col min="6" max="8" width="8.50390625" style="12" bestFit="1" customWidth="1"/>
    <col min="9" max="9" width="47.375" style="12" bestFit="1" customWidth="1"/>
    <col min="10" max="10" width="12.375" style="12" bestFit="1" customWidth="1"/>
    <col min="11" max="11" width="23.00390625" style="12" bestFit="1" customWidth="1"/>
    <col min="12" max="12" width="28.625" style="12" customWidth="1"/>
    <col min="13" max="13" width="10.375" style="12" bestFit="1" customWidth="1"/>
    <col min="14" max="14" width="8.50390625" style="12" bestFit="1" customWidth="1"/>
    <col min="15" max="16384" width="8.875" style="12" customWidth="1"/>
  </cols>
  <sheetData>
    <row r="1" spans="1:14" ht="12.75">
      <c r="A1" s="13" t="s">
        <v>6</v>
      </c>
      <c r="B1" s="7" t="s">
        <v>7</v>
      </c>
      <c r="C1" s="8" t="s">
        <v>8</v>
      </c>
      <c r="D1" s="8" t="s">
        <v>9</v>
      </c>
      <c r="E1" s="9" t="s">
        <v>0</v>
      </c>
      <c r="F1" s="8" t="s">
        <v>10</v>
      </c>
      <c r="G1" s="8" t="s">
        <v>11</v>
      </c>
      <c r="H1" s="10" t="s">
        <v>1</v>
      </c>
      <c r="I1" s="10" t="s">
        <v>12</v>
      </c>
      <c r="J1" s="9" t="s">
        <v>2</v>
      </c>
      <c r="K1" s="9" t="s">
        <v>24</v>
      </c>
      <c r="L1" s="9" t="s">
        <v>25</v>
      </c>
      <c r="M1" s="9" t="s">
        <v>3</v>
      </c>
      <c r="N1" s="9" t="s">
        <v>4</v>
      </c>
    </row>
    <row r="2" spans="1:14" s="46" customFormat="1" ht="12.75">
      <c r="A2" s="50">
        <v>43137</v>
      </c>
      <c r="B2" s="23">
        <v>0.5208333333333334</v>
      </c>
      <c r="C2" s="51">
        <f aca="true" t="shared" si="0" ref="C2:C7">A2</f>
        <v>43137</v>
      </c>
      <c r="D2" s="23">
        <v>0.5625</v>
      </c>
      <c r="E2" s="25">
        <v>43088</v>
      </c>
      <c r="F2" s="52" t="s">
        <v>36</v>
      </c>
      <c r="G2" s="52" t="s">
        <v>37</v>
      </c>
      <c r="H2" s="52" t="s">
        <v>38</v>
      </c>
      <c r="I2" s="53" t="s">
        <v>61</v>
      </c>
      <c r="J2" s="54" t="s">
        <v>62</v>
      </c>
      <c r="K2" s="55" t="s">
        <v>42</v>
      </c>
      <c r="L2" s="56" t="s">
        <v>301</v>
      </c>
      <c r="M2" s="57" t="s">
        <v>56</v>
      </c>
      <c r="N2" s="29">
        <v>30</v>
      </c>
    </row>
    <row r="3" spans="1:14" s="46" customFormat="1" ht="12.75">
      <c r="A3" s="50">
        <v>43140</v>
      </c>
      <c r="B3" s="23">
        <v>0.3125</v>
      </c>
      <c r="C3" s="51">
        <f t="shared" si="0"/>
        <v>43140</v>
      </c>
      <c r="D3" s="23">
        <v>0.4375</v>
      </c>
      <c r="E3" s="25">
        <f>A3</f>
        <v>43140</v>
      </c>
      <c r="F3" s="52" t="s">
        <v>36</v>
      </c>
      <c r="G3" s="52" t="s">
        <v>37</v>
      </c>
      <c r="H3" s="52" t="s">
        <v>38</v>
      </c>
      <c r="I3" s="53" t="s">
        <v>299</v>
      </c>
      <c r="J3" s="54" t="s">
        <v>300</v>
      </c>
      <c r="K3" s="55" t="s">
        <v>48</v>
      </c>
      <c r="L3" s="56" t="s">
        <v>27</v>
      </c>
      <c r="M3" s="57" t="s">
        <v>69</v>
      </c>
      <c r="N3" s="29">
        <v>10</v>
      </c>
    </row>
    <row r="4" spans="1:14" s="46" customFormat="1" ht="12.75">
      <c r="A4" s="49">
        <v>43143</v>
      </c>
      <c r="B4" s="23">
        <v>0.3333333333333333</v>
      </c>
      <c r="C4" s="24">
        <f t="shared" si="0"/>
        <v>43143</v>
      </c>
      <c r="D4" s="23">
        <v>0.3541666666666667</v>
      </c>
      <c r="E4" s="25">
        <f>A4</f>
        <v>43143</v>
      </c>
      <c r="F4" s="26" t="s">
        <v>15</v>
      </c>
      <c r="G4" s="26" t="s">
        <v>16</v>
      </c>
      <c r="H4" s="27" t="s">
        <v>21</v>
      </c>
      <c r="I4" s="28" t="s">
        <v>84</v>
      </c>
      <c r="J4" s="29" t="s">
        <v>85</v>
      </c>
      <c r="K4" s="29" t="s">
        <v>86</v>
      </c>
      <c r="L4" s="56" t="s">
        <v>87</v>
      </c>
      <c r="M4" s="29" t="s">
        <v>88</v>
      </c>
      <c r="N4" s="29">
        <v>40</v>
      </c>
    </row>
    <row r="5" spans="1:14" s="46" customFormat="1" ht="12.75">
      <c r="A5" s="49">
        <v>43152</v>
      </c>
      <c r="B5" s="23">
        <v>0.5208333333333334</v>
      </c>
      <c r="C5" s="24">
        <f t="shared" si="0"/>
        <v>43152</v>
      </c>
      <c r="D5" s="23">
        <f>B5+TIME(1,0,0)</f>
        <v>0.5625</v>
      </c>
      <c r="E5" s="25">
        <f>A5</f>
        <v>43152</v>
      </c>
      <c r="F5" s="26" t="s">
        <v>15</v>
      </c>
      <c r="G5" s="26" t="s">
        <v>16</v>
      </c>
      <c r="H5" s="27" t="s">
        <v>21</v>
      </c>
      <c r="I5" s="28" t="s">
        <v>58</v>
      </c>
      <c r="J5" s="29" t="s">
        <v>46</v>
      </c>
      <c r="K5" s="29" t="s">
        <v>57</v>
      </c>
      <c r="L5" s="56" t="s">
        <v>83</v>
      </c>
      <c r="M5" s="29" t="s">
        <v>32</v>
      </c>
      <c r="N5" s="29">
        <v>50</v>
      </c>
    </row>
    <row r="6" spans="1:14" s="46" customFormat="1" ht="12.75">
      <c r="A6" s="49">
        <v>43154</v>
      </c>
      <c r="B6" s="23">
        <v>0.3125</v>
      </c>
      <c r="C6" s="24">
        <f t="shared" si="0"/>
        <v>43154</v>
      </c>
      <c r="D6" s="23">
        <v>0.375</v>
      </c>
      <c r="E6" s="25">
        <v>43119</v>
      </c>
      <c r="F6" s="26" t="s">
        <v>15</v>
      </c>
      <c r="G6" s="26" t="s">
        <v>16</v>
      </c>
      <c r="H6" s="27" t="s">
        <v>21</v>
      </c>
      <c r="I6" s="28" t="s">
        <v>59</v>
      </c>
      <c r="J6" s="29" t="s">
        <v>60</v>
      </c>
      <c r="K6" s="29" t="s">
        <v>40</v>
      </c>
      <c r="L6" s="56" t="s">
        <v>27</v>
      </c>
      <c r="M6" s="29" t="s">
        <v>19</v>
      </c>
      <c r="N6" s="29">
        <v>50</v>
      </c>
    </row>
    <row r="7" spans="1:14" s="46" customFormat="1" ht="12.75">
      <c r="A7" s="49">
        <v>43158</v>
      </c>
      <c r="B7" s="23">
        <v>0.3229166666666667</v>
      </c>
      <c r="C7" s="24">
        <f t="shared" si="0"/>
        <v>43158</v>
      </c>
      <c r="D7" s="23">
        <v>0.34375</v>
      </c>
      <c r="E7" s="25">
        <f>A7</f>
        <v>43158</v>
      </c>
      <c r="F7" s="26" t="s">
        <v>15</v>
      </c>
      <c r="G7" s="26" t="s">
        <v>16</v>
      </c>
      <c r="H7" s="27" t="s">
        <v>21</v>
      </c>
      <c r="I7" s="28" t="s">
        <v>90</v>
      </c>
      <c r="J7" s="29" t="s">
        <v>72</v>
      </c>
      <c r="K7" s="29" t="s">
        <v>91</v>
      </c>
      <c r="L7" s="56" t="s">
        <v>87</v>
      </c>
      <c r="M7" s="29" t="s">
        <v>92</v>
      </c>
      <c r="N7" s="29">
        <v>40</v>
      </c>
    </row>
    <row r="8" spans="1:16" s="42" customFormat="1" ht="12.75" customHeight="1">
      <c r="A8" s="14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45"/>
      <c r="P8" s="45"/>
    </row>
    <row r="9" spans="1:16" s="42" customFormat="1" ht="12.75" customHeight="1">
      <c r="A9" s="14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45"/>
      <c r="P9" s="45"/>
    </row>
    <row r="10" spans="1:16" s="42" customFormat="1" ht="12.75" customHeight="1">
      <c r="A10" s="1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45" t="s">
        <v>63</v>
      </c>
      <c r="P10" s="45"/>
    </row>
    <row r="11" spans="1:16" s="42" customFormat="1" ht="12.75" customHeight="1">
      <c r="A11" s="1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45" t="s">
        <v>63</v>
      </c>
      <c r="P11" s="45"/>
    </row>
    <row r="12" spans="1:16" s="42" customFormat="1" ht="12.75" customHeight="1">
      <c r="A12" s="1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45" t="s">
        <v>63</v>
      </c>
      <c r="P12" s="45"/>
    </row>
  </sheetData>
  <sheetProtection/>
  <autoFilter ref="A1:N1">
    <sortState ref="A2:N12">
      <sortCondition sortBy="value" ref="A2:A12"/>
    </sortState>
  </autoFilter>
  <conditionalFormatting sqref="A1:O1">
    <cfRule type="expression" priority="125" dxfId="12" stopIfTrue="1">
      <formula>(COUNTIF($J1,"*"&amp;"聯合討論會"&amp;"*")&gt;0)</formula>
    </cfRule>
    <cfRule type="expression" priority="126" dxfId="11" stopIfTrue="1">
      <formula>(COUNTIF($I1,"*"&amp;"部學術"&amp;"*")&gt;0)</formula>
    </cfRule>
    <cfRule type="expression" priority="127" dxfId="1" stopIfTrue="1">
      <formula>(COUNTIF($J1,"*"&amp;"回饋會議"&amp;"*")&gt;0)</formula>
    </cfRule>
    <cfRule type="expression" priority="128" dxfId="1" stopIfTrue="1">
      <formula>(COUNTIF($J1,"*"&amp;"臨床教師"&amp;"*")&gt;0)</formula>
    </cfRule>
    <cfRule type="expression" priority="129" dxfId="0" stopIfTrue="1">
      <formula>(COUNTIF($H1,"行政會議")&gt;0)</formula>
    </cfRule>
  </conditionalFormatting>
  <conditionalFormatting sqref="L1:M1">
    <cfRule type="expression" priority="124" dxfId="124">
      <formula>(COUNTIF($M1,"*"&amp;"待確認"&amp;"*")&gt;0)</formula>
    </cfRule>
  </conditionalFormatting>
  <conditionalFormatting sqref="A1:O1">
    <cfRule type="expression" priority="123" dxfId="8">
      <formula>(COUNTIF($I1,"*"&amp;"全院演講"&amp;"*")&gt;0)</formula>
    </cfRule>
  </conditionalFormatting>
  <conditionalFormatting sqref="C4:C5">
    <cfRule type="expression" priority="25" dxfId="1">
      <formula>(COUNTIF($J4,"中醫婦科臨床教師會議")&gt;0)</formula>
    </cfRule>
    <cfRule type="expression" priority="26" dxfId="0">
      <formula>(COUNTIF($H4,"行政會議")&gt;0)</formula>
    </cfRule>
  </conditionalFormatting>
  <conditionalFormatting sqref="B2:B3">
    <cfRule type="expression" priority="29" dxfId="1" stopIfTrue="1">
      <formula>(COUNTIF(部學術!#REF!,"*"&amp;"臨床教師"&amp;"*")&gt;0)</formula>
    </cfRule>
    <cfRule type="expression" priority="30" dxfId="0" stopIfTrue="1">
      <formula>(COUNTIF(部學術!#REF!,"行政會議")&gt;0)</formula>
    </cfRule>
  </conditionalFormatting>
  <conditionalFormatting sqref="C6:C7">
    <cfRule type="expression" priority="3" dxfId="1">
      <formula>(COUNTIF($J6,"中醫婦科臨床教師會議")&gt;0)</formula>
    </cfRule>
    <cfRule type="expression" priority="4" dxfId="0">
      <formula>(COUNTIF($H6,"行政會議")&gt;0)</formula>
    </cfRule>
  </conditionalFormatting>
  <printOptions/>
  <pageMargins left="0.75" right="0.75" top="1" bottom="1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zoomScale="110" zoomScaleNormal="110" zoomScalePageLayoutView="0" workbookViewId="0" topLeftCell="A1">
      <selection activeCell="A3" sqref="A3"/>
    </sheetView>
  </sheetViews>
  <sheetFormatPr defaultColWidth="8.875" defaultRowHeight="15.75"/>
  <cols>
    <col min="1" max="1" width="10.875" style="0" bestFit="1" customWidth="1"/>
    <col min="2" max="2" width="9.875" style="0" bestFit="1" customWidth="1"/>
    <col min="3" max="3" width="10.875" style="0" bestFit="1" customWidth="1"/>
    <col min="4" max="4" width="9.125" style="0" bestFit="1" customWidth="1"/>
    <col min="5" max="5" width="6.875" style="0" bestFit="1" customWidth="1"/>
    <col min="6" max="8" width="8.50390625" style="0" bestFit="1" customWidth="1"/>
    <col min="9" max="9" width="46.875" style="0" bestFit="1" customWidth="1"/>
    <col min="10" max="10" width="12.375" style="0" bestFit="1" customWidth="1"/>
    <col min="11" max="11" width="23.00390625" style="0" bestFit="1" customWidth="1"/>
    <col min="12" max="12" width="26.125" style="0" bestFit="1" customWidth="1"/>
    <col min="13" max="13" width="10.375" style="0" bestFit="1" customWidth="1"/>
    <col min="14" max="14" width="8.50390625" style="0" bestFit="1" customWidth="1"/>
  </cols>
  <sheetData>
    <row r="1" spans="1:14" s="12" customFormat="1" ht="12.75">
      <c r="A1" s="6" t="s">
        <v>6</v>
      </c>
      <c r="B1" s="7" t="s">
        <v>7</v>
      </c>
      <c r="C1" s="8" t="s">
        <v>8</v>
      </c>
      <c r="D1" s="8" t="s">
        <v>9</v>
      </c>
      <c r="E1" s="9" t="s">
        <v>0</v>
      </c>
      <c r="F1" s="8" t="s">
        <v>10</v>
      </c>
      <c r="G1" s="8" t="s">
        <v>11</v>
      </c>
      <c r="H1" s="10" t="s">
        <v>1</v>
      </c>
      <c r="I1" s="10" t="s">
        <v>12</v>
      </c>
      <c r="J1" s="9" t="s">
        <v>2</v>
      </c>
      <c r="K1" s="9" t="s">
        <v>13</v>
      </c>
      <c r="L1" s="9" t="s">
        <v>14</v>
      </c>
      <c r="M1" s="9" t="s">
        <v>3</v>
      </c>
      <c r="N1" s="9" t="s">
        <v>4</v>
      </c>
    </row>
    <row r="2" spans="1:16" s="42" customFormat="1" ht="12.75" customHeight="1">
      <c r="A2" s="58">
        <v>43139</v>
      </c>
      <c r="B2" s="15">
        <v>0.5</v>
      </c>
      <c r="C2" s="16">
        <f>A2</f>
        <v>43139</v>
      </c>
      <c r="D2" s="15">
        <v>0.5416666666666666</v>
      </c>
      <c r="E2" s="17">
        <f>A2</f>
        <v>43139</v>
      </c>
      <c r="F2" s="18" t="s">
        <v>15</v>
      </c>
      <c r="G2" s="18" t="s">
        <v>16</v>
      </c>
      <c r="H2" s="19" t="s">
        <v>21</v>
      </c>
      <c r="I2" s="20" t="s">
        <v>33</v>
      </c>
      <c r="J2" s="21" t="s">
        <v>29</v>
      </c>
      <c r="K2" s="21" t="s">
        <v>22</v>
      </c>
      <c r="L2" s="22" t="s">
        <v>26</v>
      </c>
      <c r="M2" s="21" t="s">
        <v>19</v>
      </c>
      <c r="N2" s="21">
        <v>50</v>
      </c>
      <c r="O2" s="45"/>
      <c r="P2" s="45"/>
    </row>
    <row r="3" spans="1:16" s="42" customFormat="1" ht="12.75" customHeight="1">
      <c r="A3" s="58">
        <v>43154</v>
      </c>
      <c r="B3" s="15">
        <v>0.5</v>
      </c>
      <c r="C3" s="16">
        <f>A3</f>
        <v>43154</v>
      </c>
      <c r="D3" s="15">
        <v>0.5416666666666666</v>
      </c>
      <c r="E3" s="17">
        <f>A3</f>
        <v>43154</v>
      </c>
      <c r="F3" s="18" t="s">
        <v>15</v>
      </c>
      <c r="G3" s="18" t="s">
        <v>16</v>
      </c>
      <c r="H3" s="19" t="s">
        <v>21</v>
      </c>
      <c r="I3" s="20" t="s">
        <v>30</v>
      </c>
      <c r="J3" s="21" t="s">
        <v>64</v>
      </c>
      <c r="K3" s="21" t="s">
        <v>66</v>
      </c>
      <c r="L3" s="22" t="s">
        <v>89</v>
      </c>
      <c r="M3" s="21" t="s">
        <v>28</v>
      </c>
      <c r="N3" s="21">
        <v>50</v>
      </c>
      <c r="O3" s="45"/>
      <c r="P3" s="45"/>
    </row>
    <row r="4" spans="1:14" s="42" customFormat="1" ht="12.75" customHeight="1">
      <c r="A4" s="58">
        <v>43157</v>
      </c>
      <c r="B4" s="15">
        <v>0.5208333333333334</v>
      </c>
      <c r="C4" s="16">
        <f>A4</f>
        <v>43157</v>
      </c>
      <c r="D4" s="15">
        <v>0.5625</v>
      </c>
      <c r="E4" s="17">
        <f>A4</f>
        <v>43157</v>
      </c>
      <c r="F4" s="18" t="s">
        <v>15</v>
      </c>
      <c r="G4" s="18" t="s">
        <v>16</v>
      </c>
      <c r="H4" s="19" t="s">
        <v>21</v>
      </c>
      <c r="I4" s="20" t="s">
        <v>67</v>
      </c>
      <c r="J4" s="21" t="s">
        <v>65</v>
      </c>
      <c r="K4" s="21" t="s">
        <v>5</v>
      </c>
      <c r="L4" s="22" t="s">
        <v>43</v>
      </c>
      <c r="M4" s="21" t="s">
        <v>34</v>
      </c>
      <c r="N4" s="21">
        <v>50</v>
      </c>
    </row>
    <row r="20" ht="16.5">
      <c r="B20" t="s">
        <v>39</v>
      </c>
    </row>
  </sheetData>
  <sheetProtection/>
  <autoFilter ref="A1:N1"/>
  <conditionalFormatting sqref="B1:O1">
    <cfRule type="expression" priority="49" dxfId="12" stopIfTrue="1">
      <formula>(COUNTIF($J1,"*"&amp;"聯合討論會"&amp;"*")&gt;0)</formula>
    </cfRule>
    <cfRule type="expression" priority="50" dxfId="11" stopIfTrue="1">
      <formula>(COUNTIF($I1,"*"&amp;"部學術"&amp;"*")&gt;0)</formula>
    </cfRule>
    <cfRule type="expression" priority="51" dxfId="1" stopIfTrue="1">
      <formula>(COUNTIF($J1,"*"&amp;"回饋會議"&amp;"*")&gt;0)</formula>
    </cfRule>
    <cfRule type="expression" priority="52" dxfId="1" stopIfTrue="1">
      <formula>(COUNTIF($J1,"*"&amp;"臨床教師"&amp;"*")&gt;0)</formula>
    </cfRule>
    <cfRule type="expression" priority="53" dxfId="0" stopIfTrue="1">
      <formula>(COUNTIF($H1,"行政會議")&gt;0)</formula>
    </cfRule>
  </conditionalFormatting>
  <conditionalFormatting sqref="M1">
    <cfRule type="expression" priority="48" dxfId="124">
      <formula>(COUNTIF($M1,"*"&amp;"待確認"&amp;"*")&gt;0)</formula>
    </cfRule>
  </conditionalFormatting>
  <conditionalFormatting sqref="B1:O1">
    <cfRule type="expression" priority="47" dxfId="8">
      <formula>(COUNTIF($I1,"*"&amp;"全院演講"&amp;"*")&gt;0)</formula>
    </cfRule>
  </conditionalFormatting>
  <conditionalFormatting sqref="A1:N1">
    <cfRule type="expression" priority="42" dxfId="12" stopIfTrue="1">
      <formula>(COUNTIF($J1,"*"&amp;"聯合討論會"&amp;"*")&gt;0)</formula>
    </cfRule>
    <cfRule type="expression" priority="43" dxfId="11" stopIfTrue="1">
      <formula>(COUNTIF($I1,"*"&amp;"部學術"&amp;"*")&gt;0)</formula>
    </cfRule>
    <cfRule type="expression" priority="44" dxfId="1" stopIfTrue="1">
      <formula>(COUNTIF($J1,"*"&amp;"回饋會議"&amp;"*")&gt;0)</formula>
    </cfRule>
    <cfRule type="expression" priority="45" dxfId="1" stopIfTrue="1">
      <formula>(COUNTIF($J1,"*"&amp;"臨床教師"&amp;"*")&gt;0)</formula>
    </cfRule>
    <cfRule type="expression" priority="46" dxfId="0" stopIfTrue="1">
      <formula>(COUNTIF($H1,"行政會議")&gt;0)</formula>
    </cfRule>
  </conditionalFormatting>
  <conditionalFormatting sqref="L1">
    <cfRule type="expression" priority="41" dxfId="124">
      <formula>(COUNTIF($M1,"*"&amp;"待確認"&amp;"*")&gt;0)</formula>
    </cfRule>
  </conditionalFormatting>
  <conditionalFormatting sqref="A1:N1">
    <cfRule type="expression" priority="40" dxfId="8">
      <formula>(COUNTIF($I1,"*"&amp;"全院演講"&amp;"*")&gt;0)</formula>
    </cfRule>
  </conditionalFormatting>
  <conditionalFormatting sqref="A1:N1">
    <cfRule type="expression" priority="35" dxfId="12" stopIfTrue="1">
      <formula>(COUNTIF($J1,"*"&amp;"聯合討論會"&amp;"*")&gt;0)</formula>
    </cfRule>
    <cfRule type="expression" priority="36" dxfId="11" stopIfTrue="1">
      <formula>(COUNTIF($I1,"*"&amp;"部學術"&amp;"*")&gt;0)</formula>
    </cfRule>
    <cfRule type="expression" priority="37" dxfId="1" stopIfTrue="1">
      <formula>(COUNTIF($J1,"*"&amp;"回饋會議"&amp;"*")&gt;0)</formula>
    </cfRule>
    <cfRule type="expression" priority="38" dxfId="1" stopIfTrue="1">
      <formula>(COUNTIF($J1,"*"&amp;"臨床教師"&amp;"*")&gt;0)</formula>
    </cfRule>
    <cfRule type="expression" priority="39" dxfId="0" stopIfTrue="1">
      <formula>(COUNTIF($H1,"行政會議")&gt;0)</formula>
    </cfRule>
  </conditionalFormatting>
  <conditionalFormatting sqref="L1">
    <cfRule type="expression" priority="34" dxfId="124">
      <formula>(COUNTIF($M1,"*"&amp;"待確認"&amp;"*")&gt;0)</formula>
    </cfRule>
  </conditionalFormatting>
  <conditionalFormatting sqref="A1:N1">
    <cfRule type="expression" priority="33" dxfId="8">
      <formula>(COUNTIF($I1,"*"&amp;"全院演講"&amp;"*")&gt;0)</formula>
    </cfRule>
  </conditionalFormatting>
  <conditionalFormatting sqref="A1:N1">
    <cfRule type="expression" priority="28" dxfId="12" stopIfTrue="1">
      <formula>(COUNTIF($J1,"*"&amp;"聯合討論會"&amp;"*")&gt;0)</formula>
    </cfRule>
    <cfRule type="expression" priority="29" dxfId="11" stopIfTrue="1">
      <formula>(COUNTIF($I1,"*"&amp;"部學術"&amp;"*")&gt;0)</formula>
    </cfRule>
    <cfRule type="expression" priority="30" dxfId="1" stopIfTrue="1">
      <formula>(COUNTIF($J1,"*"&amp;"回饋會議"&amp;"*")&gt;0)</formula>
    </cfRule>
    <cfRule type="expression" priority="31" dxfId="1" stopIfTrue="1">
      <formula>(COUNTIF($J1,"*"&amp;"臨床教師"&amp;"*")&gt;0)</formula>
    </cfRule>
    <cfRule type="expression" priority="32" dxfId="0" stopIfTrue="1">
      <formula>(COUNTIF($H1,"行政會議")&gt;0)</formula>
    </cfRule>
  </conditionalFormatting>
  <conditionalFormatting sqref="L1">
    <cfRule type="expression" priority="27" dxfId="124">
      <formula>(COUNTIF($M1,"*"&amp;"待確認"&amp;"*")&gt;0)</formula>
    </cfRule>
  </conditionalFormatting>
  <conditionalFormatting sqref="A1:N1">
    <cfRule type="expression" priority="26" dxfId="8">
      <formula>(COUNTIF($I1,"*"&amp;"全院演講"&amp;"*")&gt;0)</formula>
    </cfRule>
  </conditionalFormatting>
  <conditionalFormatting sqref="A1:N1">
    <cfRule type="expression" priority="21" dxfId="12" stopIfTrue="1">
      <formula>(COUNTIF($J1,"*"&amp;"聯合討論會"&amp;"*")&gt;0)</formula>
    </cfRule>
    <cfRule type="expression" priority="22" dxfId="11" stopIfTrue="1">
      <formula>(COUNTIF($I1,"*"&amp;"部學術"&amp;"*")&gt;0)</formula>
    </cfRule>
    <cfRule type="expression" priority="23" dxfId="1" stopIfTrue="1">
      <formula>(COUNTIF($J1,"*"&amp;"回饋會議"&amp;"*")&gt;0)</formula>
    </cfRule>
    <cfRule type="expression" priority="24" dxfId="1" stopIfTrue="1">
      <formula>(COUNTIF($J1,"*"&amp;"臨床教師"&amp;"*")&gt;0)</formula>
    </cfRule>
    <cfRule type="expression" priority="25" dxfId="0" stopIfTrue="1">
      <formula>(COUNTIF($H1,"行政會議")&gt;0)</formula>
    </cfRule>
  </conditionalFormatting>
  <conditionalFormatting sqref="L1">
    <cfRule type="expression" priority="20" dxfId="124">
      <formula>(COUNTIF($M1,"*"&amp;"待確認"&amp;"*")&gt;0)</formula>
    </cfRule>
  </conditionalFormatting>
  <conditionalFormatting sqref="A1:N1">
    <cfRule type="expression" priority="19" dxfId="8">
      <formula>(COUNTIF($I1,"*"&amp;"全院演講"&amp;"*")&gt;0)</formula>
    </cfRule>
  </conditionalFormatting>
  <conditionalFormatting sqref="B2">
    <cfRule type="expression" priority="7" dxfId="1" stopIfTrue="1">
      <formula>(COUNTIF(跨領域!#REF!,"*"&amp;"臨床教師"&amp;"*")&gt;0)</formula>
    </cfRule>
    <cfRule type="expression" priority="8" dxfId="0" stopIfTrue="1">
      <formula>(COUNTIF(跨領域!#REF!,"行政會議")&gt;0)</formula>
    </cfRule>
  </conditionalFormatting>
  <conditionalFormatting sqref="B3">
    <cfRule type="expression" priority="5" dxfId="1" stopIfTrue="1">
      <formula>(COUNTIF(跨領域!#REF!,"*"&amp;"臨床教師"&amp;"*")&gt;0)</formula>
    </cfRule>
    <cfRule type="expression" priority="6" dxfId="0" stopIfTrue="1">
      <formula>(COUNTIF(跨領域!#REF!,"行政會議")&gt;0)</formula>
    </cfRule>
  </conditionalFormatting>
  <conditionalFormatting sqref="L4:N4 A4:B4 D4 F4:I4">
    <cfRule type="expression" priority="3" dxfId="1">
      <formula>(COUNTIF($J4,"中醫婦科臨床教師會議")&gt;0)</formula>
    </cfRule>
    <cfRule type="expression" priority="4" dxfId="0">
      <formula>(COUNTIF($H4,"行政會議")&gt;0)</formula>
    </cfRule>
  </conditionalFormatting>
  <conditionalFormatting sqref="J4:K4">
    <cfRule type="expression" priority="1" dxfId="1">
      <formula>(COUNTIF(跨領域!#REF!,"中醫婦科臨床教師會議")&gt;0)</formula>
    </cfRule>
    <cfRule type="expression" priority="2" dxfId="0">
      <formula>(COUNTIF(跨領域!#REF!,"行政會議")&gt;0)</formula>
    </cfRule>
  </conditionalFormatting>
  <printOptions/>
  <pageMargins left="0.75" right="0.75" top="1" bottom="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Tsai Pei-Ju</dc:creator>
  <cp:keywords/>
  <dc:description/>
  <cp:lastModifiedBy>曾珠堯</cp:lastModifiedBy>
  <cp:lastPrinted>2017-06-02T09:30:58Z</cp:lastPrinted>
  <dcterms:created xsi:type="dcterms:W3CDTF">2017-05-23T15:13:19Z</dcterms:created>
  <dcterms:modified xsi:type="dcterms:W3CDTF">2018-01-28T23:53:17Z</dcterms:modified>
  <cp:category/>
  <cp:version/>
  <cp:contentType/>
  <cp:contentStatus/>
</cp:coreProperties>
</file>